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38491856-10F5-49C2-BF4A-15AE972B51F9}" revIDLastSave="0" xr10:uidLastSave="{00000000-0000-0000-0000-000000000000}"/>
  <bookViews>
    <workbookView activeTab="1" xr2:uid="{00000000-000D-0000-FFFF-FFFF00000000}" windowHeight="12576" windowWidth="23256" xWindow="-108" yWindow="-108"/>
  </bookViews>
  <sheets>
    <sheet r:id="rId1" name="○計算書" sheetId="2"/>
    <sheet r:id="rId2" name="計算例" sheetId="3"/>
    <sheet r:id="rId3" name="【参考】実施フロー" sheetId="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L31" i="3"/>
  <c r="N31" i="3"/>
  <c r="J29" i="3"/>
  <c r="L29" i="3"/>
  <c r="J26" i="3"/>
  <c r="L26" i="3"/>
  <c r="N26" i="3"/>
  <c r="J25" i="3"/>
  <c r="L25" i="3"/>
  <c r="J24" i="3"/>
  <c r="N24" i="3"/>
  <c r="J22" i="3"/>
  <c r="L22" i="3"/>
  <c r="J21" i="3"/>
  <c r="L21" i="3"/>
  <c r="N21" i="3"/>
  <c r="J20" i="3"/>
  <c r="L20" i="3"/>
  <c r="J19" i="3"/>
  <c r="N19" i="3"/>
  <c r="J18" i="3"/>
  <c r="L18" i="3"/>
  <c r="J17" i="3"/>
  <c r="L17" i="3"/>
  <c r="N17" i="3"/>
  <c r="C12" i="3"/>
  <c r="C12" i="2"/>
  <c r="J17" i="2"/>
  <c r="N17" i="2"/>
  <c r="J18" i="2"/>
  <c r="N18" i="2"/>
  <c r="J19" i="2"/>
  <c r="N19" i="2"/>
  <c r="J20" i="2"/>
  <c r="N20" i="2"/>
  <c r="J21" i="2"/>
  <c r="N21" i="2"/>
  <c r="J22" i="2"/>
  <c r="N22" i="2"/>
  <c r="N23" i="2"/>
  <c r="J24" i="2"/>
  <c r="N24" i="2"/>
  <c r="J25" i="2"/>
  <c r="N25" i="2"/>
  <c r="J26" i="2"/>
  <c r="N26" i="2"/>
  <c r="N27" i="2"/>
  <c r="N28" i="2"/>
  <c r="J29" i="2"/>
  <c r="N29" i="2"/>
  <c r="N30" i="2"/>
  <c r="J31" i="2"/>
  <c r="N31" i="2"/>
  <c r="N32" i="2"/>
  <c r="J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J5" i="2"/>
  <c r="J10" i="2"/>
  <c r="L24" i="3"/>
  <c r="L19" i="3"/>
  <c r="L23" i="3"/>
  <c r="L27" i="3"/>
  <c r="N18" i="3"/>
  <c r="N20" i="3"/>
  <c r="N22" i="3"/>
  <c r="N25" i="3"/>
  <c r="N27" i="3"/>
  <c r="N29" i="3"/>
  <c r="J7" i="2"/>
  <c r="L8" i="2"/>
  <c r="J9" i="2"/>
  <c r="J8" i="2"/>
  <c r="N23" i="3"/>
  <c r="N28" i="3"/>
  <c r="N30" i="3"/>
  <c r="N32" i="3"/>
  <c r="J6" i="3"/>
  <c r="L28" i="3"/>
  <c r="L30" i="3"/>
  <c r="L32" i="3"/>
  <c r="J5" i="3"/>
  <c r="J7" i="3"/>
  <c r="J8" i="3"/>
  <c r="L8" i="3"/>
  <c r="J9" i="3"/>
  <c r="J10" i="3"/>
</calcChain>
</file>

<file path=xl/sharedStrings.xml><?xml version="1.0" encoding="utf-8"?>
<sst xmlns="http://schemas.openxmlformats.org/spreadsheetml/2006/main" count="303" uniqueCount="102">
  <si>
    <t>工事区分</t>
    <rPh sb="0" eb="4">
      <t>コウジクブン</t>
    </rPh>
    <phoneticPr fontId="1"/>
  </si>
  <si>
    <t>工種</t>
    <rPh sb="0" eb="2">
      <t>コウシュ</t>
    </rPh>
    <phoneticPr fontId="1"/>
  </si>
  <si>
    <t>種別</t>
    <rPh sb="0" eb="2">
      <t>シュベツ</t>
    </rPh>
    <phoneticPr fontId="1"/>
  </si>
  <si>
    <t>細別</t>
    <rPh sb="0" eb="2">
      <t>サイベツ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</si>
  <si>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</si>
  <si>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</si>
  <si>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出来形数量</t>
    <rPh sb="0" eb="3">
      <t>デキガタ</t>
    </rPh>
    <rPh sb="3" eb="5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</si>
  <si>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</si>
  <si>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</si>
  <si>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現契約数量</t>
    <rPh sb="0" eb="1">
      <t>ゲン</t>
    </rPh>
    <rPh sb="1" eb="3">
      <t>ケイヤク</t>
    </rPh>
    <rPh sb="3" eb="5">
      <t>スウリョウ</t>
    </rPh>
    <phoneticPr fontId="1"/>
  </si>
  <si>
    <t>直接工事費計</t>
    <rPh sb="0" eb="5">
      <t>チョクセツコウジヒ</t>
    </rPh>
    <rPh sb="5" eb="6">
      <t>ケイ</t>
    </rPh>
    <phoneticPr fontId="1"/>
  </si>
  <si>
    <t>共通仮設費計</t>
    <rPh sb="0" eb="5">
      <t>キョウツウカセツヒ</t>
    </rPh>
    <rPh sb="5" eb="6">
      <t>ケイ</t>
    </rPh>
    <phoneticPr fontId="1"/>
  </si>
  <si>
    <t>純工事費</t>
    <rPh sb="0" eb="4">
      <t>ジュンコウジヒ</t>
    </rPh>
    <phoneticPr fontId="1"/>
  </si>
  <si>
    <t>現場管理費</t>
    <rPh sb="0" eb="5">
      <t>ゲンバカンリヒ</t>
    </rPh>
    <phoneticPr fontId="1"/>
  </si>
  <si>
    <t>工事原価</t>
    <rPh sb="0" eb="4">
      <t>コウジゲンカ</t>
    </rPh>
    <phoneticPr fontId="1"/>
  </si>
  <si>
    <t>一般管理費等</t>
    <rPh sb="0" eb="5">
      <t>イッパンカンリヒ</t>
    </rPh>
    <rPh sb="5" eb="6">
      <t>トウ</t>
    </rPh>
    <phoneticPr fontId="1"/>
  </si>
  <si>
    <t>工事価格</t>
    <rPh sb="0" eb="2">
      <t>コウジ</t>
    </rPh>
    <rPh sb="2" eb="4">
      <t>カカク</t>
    </rPh>
    <phoneticPr fontId="1"/>
  </si>
  <si>
    <t>⑥</t>
    <phoneticPr fontId="1"/>
  </si>
  <si>
    <t>④×⑥</t>
    <phoneticPr fontId="1"/>
  </si>
  <si>
    <t>④×⑤</t>
    <phoneticPr fontId="1"/>
  </si>
  <si>
    <t>⑤</t>
    <phoneticPr fontId="1"/>
  </si>
  <si>
    <t>④=①-②+③</t>
    <phoneticPr fontId="1"/>
  </si>
  <si>
    <t>③</t>
    <phoneticPr fontId="1"/>
  </si>
  <si>
    <t>②</t>
    <phoneticPr fontId="1"/>
  </si>
  <si>
    <t>①</t>
    <phoneticPr fontId="1"/>
  </si>
  <si>
    <t>スライド
対象数量</t>
    <rPh sb="5" eb="7">
      <t>タイショウ</t>
    </rPh>
    <rPh sb="7" eb="9">
      <t>スウリョウ</t>
    </rPh>
    <phoneticPr fontId="1"/>
  </si>
  <si>
    <t>工事番号</t>
    <rPh sb="0" eb="4">
      <t>コウジバンゴウ</t>
    </rPh>
    <phoneticPr fontId="1"/>
  </si>
  <si>
    <t>P1（税抜）</t>
    <rPh sb="3" eb="5">
      <t>ゼイヌ</t>
    </rPh>
    <phoneticPr fontId="1"/>
  </si>
  <si>
    <t>P2（税抜）</t>
    <rPh sb="3" eb="5">
      <t>ゼイヌ</t>
    </rPh>
    <phoneticPr fontId="1"/>
  </si>
  <si>
    <t>受発注者負担額（税抜）</t>
    <rPh sb="0" eb="4">
      <t>ジュハッチュウシャ</t>
    </rPh>
    <rPh sb="4" eb="7">
      <t>フタンガク</t>
    </rPh>
    <rPh sb="8" eb="10">
      <t>ゼイヌ</t>
    </rPh>
    <phoneticPr fontId="1"/>
  </si>
  <si>
    <t>工事箇所名</t>
    <rPh sb="0" eb="2">
      <t>コウジ</t>
    </rPh>
    <rPh sb="2" eb="4">
      <t>カショ</t>
    </rPh>
    <rPh sb="4" eb="5">
      <t>メイ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</si>
  <si>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</si>
  <si>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工　期</t>
    <rPh sb="0" eb="1">
      <t>コウ</t>
    </rPh>
    <rPh sb="2" eb="3">
      <t>キ</t>
    </rPh>
    <phoneticPr fontId="1"/>
  </si>
  <si>
    <t>受 注 者</t>
    <rPh sb="0" eb="1">
      <t>ウケ</t>
    </rPh>
    <rPh sb="2" eb="3">
      <t>チュウ</t>
    </rPh>
    <rPh sb="4" eb="5">
      <t>モノ</t>
    </rPh>
    <phoneticPr fontId="1"/>
  </si>
  <si>
    <t>道路改良舗装工事</t>
    <rPh sb="0" eb="4">
      <t>ドウロカイリョウ</t>
    </rPh>
    <rPh sb="4" eb="8">
      <t>ホソウコウジ</t>
    </rPh>
    <phoneticPr fontId="1"/>
  </si>
  <si>
    <t>〇〇国補地道第〇〇-〇〇-〇〇〇-〇-〇〇〇号　外</t>
    <rPh sb="2" eb="4">
      <t>コクホ</t>
    </rPh>
    <rPh sb="4" eb="6">
      <t>ジミチ</t>
    </rPh>
    <rPh sb="6" eb="7">
      <t>ダイ</t>
    </rPh>
    <rPh sb="22" eb="23">
      <t>ゴウ</t>
    </rPh>
    <rPh sb="24" eb="25">
      <t>ソト</t>
    </rPh>
    <phoneticPr fontId="1"/>
  </si>
  <si>
    <t>主要地方道〇〇線（〇〇市〇〇地内）</t>
    <rPh sb="0" eb="5">
      <t>シュヨウチホウドウ</t>
    </rPh>
    <rPh sb="7" eb="8">
      <t>セン</t>
    </rPh>
    <rPh sb="11" eb="12">
      <t>シ</t>
    </rPh>
    <rPh sb="14" eb="15">
      <t>チ</t>
    </rPh>
    <rPh sb="15" eb="16">
      <t>ナイ</t>
    </rPh>
    <phoneticPr fontId="1"/>
  </si>
  <si>
    <t>令和〇年〇月〇日～令和〇年〇月〇日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</si>
  <si>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㈱〇〇建設</t>
    <rPh sb="3" eb="5">
      <t>ケンセツ</t>
    </rPh>
    <phoneticPr fontId="1"/>
  </si>
  <si>
    <t>変更予定数量
(未契約分)</t>
    <rPh sb="0" eb="2">
      <t>ヘンコウ</t>
    </rPh>
    <rPh sb="2" eb="4">
      <t>ヨテイ</t>
    </rPh>
    <rPh sb="4" eb="6">
      <t>スウリョウ</t>
    </rPh>
    <rPh sb="5" eb="6">
      <t>シスウ</t>
    </rPh>
    <rPh sb="8" eb="11">
      <t>ミケイヤク</t>
    </rPh>
    <rPh sb="11" eb="12">
      <t>ブン</t>
    </rPh>
    <phoneticPr fontId="1"/>
  </si>
  <si>
    <t>式</t>
    <rPh sb="0" eb="1">
      <t>シキ</t>
    </rPh>
    <phoneticPr fontId="1"/>
  </si>
  <si>
    <t>－</t>
    <phoneticPr fontId="1"/>
  </si>
  <si>
    <t>工事予定価格（税込）</t>
    <rPh sb="0" eb="2">
      <t>コウジ</t>
    </rPh>
    <rPh sb="2" eb="4">
      <t>ヨテイ</t>
    </rPh>
    <rPh sb="4" eb="6">
      <t>カカク</t>
    </rPh>
    <rPh sb="7" eb="9">
      <t>ゼイコ</t>
    </rPh>
    <phoneticPr fontId="1"/>
  </si>
  <si>
    <t>スライド額（税抜）</t>
    <rPh sb="4" eb="5">
      <t>ガク</t>
    </rPh>
    <rPh sb="6" eb="8">
      <t>ゼイヌ</t>
    </rPh>
    <phoneticPr fontId="1"/>
  </si>
  <si>
    <t>スライド額（税込）</t>
    <rPh sb="4" eb="5">
      <t>ガク</t>
    </rPh>
    <rPh sb="6" eb="8">
      <t>ゼイコ</t>
    </rPh>
    <phoneticPr fontId="1"/>
  </si>
  <si>
    <t>⑦</t>
    <phoneticPr fontId="1"/>
  </si>
  <si>
    <t>⑧</t>
    <phoneticPr fontId="1"/>
  </si>
  <si>
    <t>請負比率（α）</t>
    <rPh sb="0" eb="4">
      <t>ウケオイヒリツ</t>
    </rPh>
    <phoneticPr fontId="1"/>
  </si>
  <si>
    <t>※⑦×α</t>
    <phoneticPr fontId="1"/>
  </si>
  <si>
    <t>※⑧×α</t>
    <phoneticPr fontId="1"/>
  </si>
  <si>
    <t>P2－P1（税抜）</t>
    <rPh sb="6" eb="8">
      <t>ゼイヌ</t>
    </rPh>
    <phoneticPr fontId="1"/>
  </si>
  <si>
    <t>道路改良</t>
    <rPh sb="0" eb="4">
      <t>ドウロカイリョウ</t>
    </rPh>
    <phoneticPr fontId="1"/>
  </si>
  <si>
    <t>道路土工</t>
    <rPh sb="0" eb="2">
      <t>ドウロ</t>
    </rPh>
    <rPh sb="2" eb="4">
      <t>ドコウ</t>
    </rPh>
    <phoneticPr fontId="1"/>
  </si>
  <si>
    <t>掘削工</t>
    <rPh sb="0" eb="3">
      <t>クッサクコウ</t>
    </rPh>
    <phoneticPr fontId="1"/>
  </si>
  <si>
    <t>残土処理工</t>
    <rPh sb="0" eb="2">
      <t>ザンド</t>
    </rPh>
    <rPh sb="2" eb="5">
      <t>ショリコウ</t>
    </rPh>
    <phoneticPr fontId="1"/>
  </si>
  <si>
    <t>掘削</t>
    <rPh sb="0" eb="2">
      <t>クッサク</t>
    </rPh>
    <phoneticPr fontId="1"/>
  </si>
  <si>
    <t>土砂等運搬</t>
    <rPh sb="0" eb="3">
      <t>ドシャトウ</t>
    </rPh>
    <rPh sb="3" eb="5">
      <t>ウンパン</t>
    </rPh>
    <phoneticPr fontId="1"/>
  </si>
  <si>
    <t>m3</t>
    <phoneticPr fontId="1"/>
  </si>
  <si>
    <t>舗装</t>
    <rPh sb="0" eb="2">
      <t>ホソウ</t>
    </rPh>
    <phoneticPr fontId="1"/>
  </si>
  <si>
    <t>舗装工</t>
    <rPh sb="0" eb="3">
      <t>ホソウコウ</t>
    </rPh>
    <phoneticPr fontId="1"/>
  </si>
  <si>
    <t>アスファルト舗装工</t>
    <rPh sb="6" eb="9">
      <t>ホソウコウ</t>
    </rPh>
    <phoneticPr fontId="1"/>
  </si>
  <si>
    <t>下層路盤</t>
    <rPh sb="0" eb="4">
      <t>カソウロバン</t>
    </rPh>
    <phoneticPr fontId="1"/>
  </si>
  <si>
    <t>上層路盤</t>
    <rPh sb="0" eb="2">
      <t>ジョウソウ</t>
    </rPh>
    <rPh sb="2" eb="4">
      <t>ロバン</t>
    </rPh>
    <phoneticPr fontId="1"/>
  </si>
  <si>
    <t>基層</t>
    <rPh sb="0" eb="2">
      <t>キソウ</t>
    </rPh>
    <phoneticPr fontId="1"/>
  </si>
  <si>
    <t>表層</t>
    <rPh sb="0" eb="2">
      <t>ヒョウソウ</t>
    </rPh>
    <phoneticPr fontId="1"/>
  </si>
  <si>
    <t>t=30cm</t>
    <phoneticPr fontId="1"/>
  </si>
  <si>
    <t>t=15cm</t>
    <phoneticPr fontId="1"/>
  </si>
  <si>
    <t>t=5cm</t>
    <phoneticPr fontId="1"/>
  </si>
  <si>
    <t>m2</t>
    <phoneticPr fontId="1"/>
  </si>
  <si>
    <t>L=15.5km以下</t>
    <rPh sb="8" eb="10">
      <t>イカ</t>
    </rPh>
    <phoneticPr fontId="1"/>
  </si>
  <si>
    <t>（契約保障費用含む）</t>
    <rPh sb="1" eb="7">
      <t>ケイヤクホショウヒヨウ</t>
    </rPh>
    <rPh sb="7" eb="8">
      <t>フク</t>
    </rPh>
    <phoneticPr fontId="1"/>
  </si>
  <si>
    <t>（率計上分）</t>
    <rPh sb="1" eb="4">
      <t>リツケイジョウ</t>
    </rPh>
    <rPh sb="4" eb="5">
      <t>ブン</t>
    </rPh>
    <phoneticPr fontId="1"/>
  </si>
  <si>
    <t>（積上分）</t>
    <rPh sb="1" eb="2">
      <t>ツ</t>
    </rPh>
    <rPh sb="2" eb="3">
      <t>ア</t>
    </rPh>
    <rPh sb="3" eb="4">
      <t>ブン</t>
    </rPh>
    <phoneticPr fontId="1"/>
  </si>
  <si>
    <t>共通仮設</t>
    <rPh sb="0" eb="4">
      <t>キョウツウカセツ</t>
    </rPh>
    <phoneticPr fontId="1"/>
  </si>
  <si>
    <t>準備費</t>
    <rPh sb="0" eb="3">
      <t>ジュンビヒ</t>
    </rPh>
    <phoneticPr fontId="1"/>
  </si>
  <si>
    <t>木根等処分費</t>
    <rPh sb="0" eb="1">
      <t>キ</t>
    </rPh>
    <rPh sb="1" eb="2">
      <t>ネ</t>
    </rPh>
    <rPh sb="2" eb="3">
      <t>トウ</t>
    </rPh>
    <rPh sb="3" eb="6">
      <t>ショブンヒ</t>
    </rPh>
    <phoneticPr fontId="1"/>
  </si>
  <si>
    <t>運搬費</t>
    <rPh sb="0" eb="3">
      <t>ウンパンヒ</t>
    </rPh>
    <phoneticPr fontId="1"/>
  </si>
  <si>
    <t>処分費</t>
    <rPh sb="0" eb="3">
      <t>ショブンヒ</t>
    </rPh>
    <phoneticPr fontId="1"/>
  </si>
  <si>
    <t>・行が足りない場合には適宜増やしてください。</t>
    <rPh sb="1" eb="2">
      <t>ギョウ</t>
    </rPh>
    <rPh sb="3" eb="4">
      <t>タ</t>
    </rPh>
    <rPh sb="7" eb="9">
      <t>バアイ</t>
    </rPh>
    <rPh sb="11" eb="13">
      <t>テキギ</t>
    </rPh>
    <rPh sb="13" eb="14">
      <t>フ</t>
    </rPh>
    <phoneticPr fontId="1"/>
  </si>
  <si>
    <t>　①現在の契約数量を入力してください。</t>
    <rPh sb="2" eb="4">
      <t>ゲンザイ</t>
    </rPh>
    <rPh sb="5" eb="7">
      <t>ケイヤク</t>
    </rPh>
    <rPh sb="7" eb="9">
      <t>スウリョウ</t>
    </rPh>
    <rPh sb="10" eb="12">
      <t>ニュウリョク</t>
    </rPh>
    <phoneticPr fontId="1"/>
  </si>
  <si>
    <t>　②基準日における出来形数量を入力してください。</t>
    <rPh sb="2" eb="5">
      <t>キジュンビ</t>
    </rPh>
    <rPh sb="9" eb="12">
      <t>デキガタ</t>
    </rPh>
    <rPh sb="12" eb="14">
      <t>スウリョウ</t>
    </rPh>
    <rPh sb="15" eb="17">
      <t>ニュウリョク</t>
    </rPh>
    <phoneticPr fontId="1"/>
  </si>
  <si>
    <t>　③基準日までに変更契約を行っていないが、先行指示されている数量を入力してください。</t>
    <rPh sb="2" eb="5">
      <t>キジュンビ</t>
    </rPh>
    <rPh sb="8" eb="10">
      <t>ヘンコウ</t>
    </rPh>
    <rPh sb="10" eb="12">
      <t>ケイヤク</t>
    </rPh>
    <rPh sb="13" eb="14">
      <t>オコナ</t>
    </rPh>
    <rPh sb="21" eb="23">
      <t>センコウ</t>
    </rPh>
    <rPh sb="23" eb="25">
      <t>シジ</t>
    </rPh>
    <rPh sb="30" eb="32">
      <t>スウリョウ</t>
    </rPh>
    <rPh sb="33" eb="35">
      <t>ニュウリョク</t>
    </rPh>
    <phoneticPr fontId="1"/>
  </si>
  <si>
    <t>　④自動計算されます。</t>
    <rPh sb="2" eb="6">
      <t>ジドウケイサン</t>
    </rPh>
    <phoneticPr fontId="1"/>
  </si>
  <si>
    <t>　⑤当初（契約時）の単価を入力してください。</t>
    <rPh sb="2" eb="4">
      <t>トウショ</t>
    </rPh>
    <rPh sb="5" eb="8">
      <t>ケイヤクジ</t>
    </rPh>
    <rPh sb="10" eb="12">
      <t>タンカ</t>
    </rPh>
    <rPh sb="13" eb="15">
      <t>ニュウリョク</t>
    </rPh>
    <phoneticPr fontId="1"/>
  </si>
  <si>
    <t>　⑥基準日における単価を入力してください。</t>
    <rPh sb="2" eb="5">
      <t>キジュンビ</t>
    </rPh>
    <rPh sb="9" eb="11">
      <t>タンカ</t>
    </rPh>
    <rPh sb="12" eb="14">
      <t>ニュウリョク</t>
    </rPh>
    <phoneticPr fontId="1"/>
  </si>
  <si>
    <t>　⑦、⑧自動計算されます。</t>
    <rPh sb="4" eb="6">
      <t>ジドウ</t>
    </rPh>
    <rPh sb="6" eb="8">
      <t>ケイサン</t>
    </rPh>
    <phoneticPr fontId="1"/>
  </si>
  <si>
    <t>〇計算書の使い方</t>
    <rPh sb="1" eb="4">
      <t>ケイサンショ</t>
    </rPh>
    <rPh sb="5" eb="6">
      <t>ツカ</t>
    </rPh>
    <rPh sb="7" eb="8">
      <t>カタ</t>
    </rPh>
    <phoneticPr fontId="1"/>
  </si>
  <si>
    <t>・⑤に入力する共通仮設費等の率計上分は、積算システムにより工事出来高検査調書を作成（④を出来高数量として入力）し、表示される金額を入力してください。なお、③に該当する数量がある場合には、当該設計書を複写し、①＋③の数量を入力した設計書を作成した上で、工事出来高検査調書を作成してください。</t>
    <rPh sb="3" eb="5">
      <t>ニュウリョク</t>
    </rPh>
    <rPh sb="7" eb="9">
      <t>キョウツウ</t>
    </rPh>
    <rPh sb="9" eb="12">
      <t>カセツヒ</t>
    </rPh>
    <rPh sb="12" eb="13">
      <t>トウ</t>
    </rPh>
    <rPh sb="14" eb="17">
      <t>リツケイジョウ</t>
    </rPh>
    <rPh sb="17" eb="18">
      <t>ブン</t>
    </rPh>
    <rPh sb="20" eb="22">
      <t>セキサン</t>
    </rPh>
    <rPh sb="29" eb="31">
      <t>コウジ</t>
    </rPh>
    <rPh sb="31" eb="34">
      <t>デキダカ</t>
    </rPh>
    <rPh sb="34" eb="36">
      <t>ケンサ</t>
    </rPh>
    <rPh sb="36" eb="38">
      <t>チョウショ</t>
    </rPh>
    <rPh sb="39" eb="41">
      <t>サクセイ</t>
    </rPh>
    <rPh sb="44" eb="47">
      <t>デキダカ</t>
    </rPh>
    <rPh sb="47" eb="49">
      <t>スウリョウ</t>
    </rPh>
    <rPh sb="52" eb="54">
      <t>ニュウリョク</t>
    </rPh>
    <rPh sb="57" eb="59">
      <t>ヒョウジ</t>
    </rPh>
    <rPh sb="62" eb="64">
      <t>キンガク</t>
    </rPh>
    <rPh sb="65" eb="67">
      <t>ニュウリョク</t>
    </rPh>
    <rPh sb="79" eb="81">
      <t>ガイトウ</t>
    </rPh>
    <rPh sb="83" eb="85">
      <t>スウリョウ</t>
    </rPh>
    <rPh sb="88" eb="90">
      <t>バアイ</t>
    </rPh>
    <rPh sb="93" eb="95">
      <t>トウガイ</t>
    </rPh>
    <rPh sb="95" eb="98">
      <t>セッケイショ</t>
    </rPh>
    <rPh sb="99" eb="101">
      <t>フクシャ</t>
    </rPh>
    <rPh sb="107" eb="109">
      <t>スウリョウ</t>
    </rPh>
    <rPh sb="110" eb="112">
      <t>ニュウリョク</t>
    </rPh>
    <rPh sb="114" eb="117">
      <t>セッケイショ</t>
    </rPh>
    <rPh sb="118" eb="120">
      <t>サクセイ</t>
    </rPh>
    <rPh sb="122" eb="123">
      <t>ウエ</t>
    </rPh>
    <phoneticPr fontId="1"/>
  </si>
  <si>
    <t>・⑥に入力する共通仮設費等の率計上分は、当該設計書を複写及び基準日の単価適用日を選択し、①＋③の数量を入力した設計書を作成した上で、工事出来高検査調書を作成（④を出来高数量として入力）し、表示される金額を入力してください。</t>
    <rPh sb="3" eb="5">
      <t>ニュウリョク</t>
    </rPh>
    <rPh sb="7" eb="9">
      <t>キョウツウ</t>
    </rPh>
    <rPh sb="9" eb="12">
      <t>カセツヒ</t>
    </rPh>
    <rPh sb="12" eb="13">
      <t>トウ</t>
    </rPh>
    <rPh sb="14" eb="17">
      <t>リツケイジョウ</t>
    </rPh>
    <rPh sb="17" eb="18">
      <t>ブン</t>
    </rPh>
    <rPh sb="20" eb="22">
      <t>トウガイ</t>
    </rPh>
    <rPh sb="22" eb="25">
      <t>セッケイショ</t>
    </rPh>
    <rPh sb="26" eb="28">
      <t>フクシャ</t>
    </rPh>
    <rPh sb="28" eb="29">
      <t>オヨ</t>
    </rPh>
    <rPh sb="40" eb="42">
      <t>センタク</t>
    </rPh>
    <rPh sb="48" eb="50">
      <t>スウリョウ</t>
    </rPh>
    <rPh sb="51" eb="53">
      <t>ニュウリョク</t>
    </rPh>
    <rPh sb="55" eb="58">
      <t>セッケイショ</t>
    </rPh>
    <rPh sb="59" eb="61">
      <t>サクセイ</t>
    </rPh>
    <rPh sb="63" eb="64">
      <t>ウエ</t>
    </rPh>
    <phoneticPr fontId="1"/>
  </si>
  <si>
    <t>全体スライド額計算書（参考）</t>
    <rPh sb="0" eb="2">
      <t>ゼンタイ</t>
    </rPh>
    <rPh sb="6" eb="7">
      <t>ガク</t>
    </rPh>
    <rPh sb="7" eb="10">
      <t>ケイサンショ</t>
    </rPh>
    <rPh sb="11" eb="13">
      <t>サンコウ</t>
    </rPh>
    <phoneticPr fontId="1"/>
  </si>
  <si>
    <t>※P1の1.5%</t>
    <phoneticPr fontId="1"/>
  </si>
  <si>
    <t>協議開始日</t>
    <rPh sb="0" eb="5">
      <t>キョウギカイシビ</t>
    </rPh>
    <phoneticPr fontId="1"/>
  </si>
  <si>
    <t>令和〇年〇月〇日</t>
    <phoneticPr fontId="1"/>
  </si>
  <si>
    <t>残工事費(当初単価) (円)</t>
    <rPh sb="0" eb="4">
      <t>ザンコウジヒ</t>
    </rPh>
    <rPh sb="5" eb="7">
      <t>トウショ</t>
    </rPh>
    <rPh sb="7" eb="9">
      <t>タンカ</t>
    </rPh>
    <rPh sb="12" eb="13">
      <t>エン</t>
    </rPh>
    <phoneticPr fontId="1"/>
  </si>
  <si>
    <t>残工事費(新単価) (円)</t>
    <rPh sb="0" eb="4">
      <t>ザンコウジヒ</t>
    </rPh>
    <rPh sb="5" eb="6">
      <t>シン</t>
    </rPh>
    <rPh sb="6" eb="8">
      <t>タンカ</t>
    </rPh>
    <rPh sb="11" eb="12">
      <t>エン</t>
    </rPh>
    <phoneticPr fontId="1"/>
  </si>
  <si>
    <t>P2：変動後（基準日）の賃金等を基礎として算出したP1に相当する額</t>
    <phoneticPr fontId="1"/>
  </si>
  <si>
    <t>　○契約締結から12ケ月が経過し、かつ労務費と工事材料の変動額が対象工事額の1.5%を超える場合に請求可能です。</t>
    <phoneticPr fontId="1"/>
  </si>
  <si>
    <r>
      <t>・黄色のセルにのみ入力してください。</t>
    </r>
    <r>
      <rPr>
        <sz val="9"/>
        <color theme="1"/>
        <rFont val="ＭＳ ゴシック"/>
        <family val="3"/>
        <charset val="128"/>
      </rPr>
      <t>（協議開始日が未決定の場合は協議開始日欄を空欄にしてください。）</t>
    </r>
    <rPh sb="1" eb="3">
      <t>キイロ</t>
    </rPh>
    <rPh sb="9" eb="11">
      <t>ニュウリョク</t>
    </rPh>
    <rPh sb="19" eb="24">
      <t>キョウギカイシビ</t>
    </rPh>
    <rPh sb="25" eb="28">
      <t>ミケッテイ</t>
    </rPh>
    <rPh sb="29" eb="31">
      <t>バアイ</t>
    </rPh>
    <rPh sb="32" eb="37">
      <t>キョウギカイシビ</t>
    </rPh>
    <rPh sb="37" eb="38">
      <t>ラン</t>
    </rPh>
    <rPh sb="39" eb="41">
      <t>クウラン</t>
    </rPh>
    <phoneticPr fontId="1"/>
  </si>
  <si>
    <t>〇参考（積算システムの活用について）※工事発注者向け</t>
    <rPh sb="1" eb="3">
      <t>サンコウ</t>
    </rPh>
    <rPh sb="4" eb="6">
      <t>セキサン</t>
    </rPh>
    <rPh sb="11" eb="13">
      <t>カツヨウ</t>
    </rPh>
    <rPh sb="19" eb="24">
      <t>コウジハッチュウシャ</t>
    </rPh>
    <rPh sb="24" eb="25">
      <t>ム</t>
    </rPh>
    <phoneticPr fontId="1"/>
  </si>
  <si>
    <r>
      <t>当初</t>
    </r>
    <r>
      <rPr>
        <sz val="11"/>
        <color rgb="FFFF0000"/>
        <rFont val="ＭＳ ゴシック"/>
        <family val="3"/>
        <charset val="128"/>
      </rPr>
      <t>契約金額</t>
    </r>
    <r>
      <rPr>
        <sz val="11"/>
        <color theme="1"/>
        <rFont val="ＭＳ ゴシック"/>
        <family val="3"/>
        <charset val="128"/>
      </rPr>
      <t>（税込）</t>
    </r>
    <rPh sb="0" eb="2">
      <t>トウショ</t>
    </rPh>
    <rPh sb="2" eb="6">
      <t>ケイヤクキンガク</t>
    </rPh>
    <rPh sb="7" eb="9">
      <t>ゼイコ</t>
    </rPh>
    <phoneticPr fontId="1"/>
  </si>
  <si>
    <r>
      <t>現</t>
    </r>
    <r>
      <rPr>
        <sz val="11"/>
        <color rgb="FFFF0000"/>
        <rFont val="ＭＳ ゴシック"/>
        <family val="3"/>
        <charset val="128"/>
      </rPr>
      <t>契約金額</t>
    </r>
    <r>
      <rPr>
        <sz val="11"/>
        <color theme="1"/>
        <rFont val="ＭＳ ゴシック"/>
        <family val="3"/>
        <charset val="128"/>
      </rPr>
      <t>（税込）</t>
    </r>
    <rPh sb="0" eb="1">
      <t>ゲン</t>
    </rPh>
    <rPh sb="1" eb="5">
      <t>ケイヤクキンガク</t>
    </rPh>
    <rPh sb="6" eb="8">
      <t>ゼイコ</t>
    </rPh>
    <phoneticPr fontId="1"/>
  </si>
  <si>
    <r>
      <t>P1：</t>
    </r>
    <r>
      <rPr>
        <sz val="10"/>
        <color rgb="FFFF0000"/>
        <rFont val="ＭＳ ゴシック"/>
        <family val="3"/>
        <charset val="128"/>
      </rPr>
      <t>契約金額</t>
    </r>
    <r>
      <rPr>
        <sz val="10"/>
        <color theme="1"/>
        <rFont val="ＭＳ ゴシック"/>
        <family val="3"/>
        <charset val="128"/>
      </rPr>
      <t>から基準日における出来形部分に相応する</t>
    </r>
    <r>
      <rPr>
        <sz val="10"/>
        <color rgb="FFFF0000"/>
        <rFont val="ＭＳ ゴシック"/>
        <family val="3"/>
        <charset val="128"/>
      </rPr>
      <t>契約金額</t>
    </r>
    <r>
      <rPr>
        <sz val="10"/>
        <color theme="1"/>
        <rFont val="ＭＳ ゴシック"/>
        <family val="3"/>
        <charset val="128"/>
      </rPr>
      <t>を控除した額</t>
    </r>
    <rPh sb="3" eb="7">
      <t>ケイヤクキンガク</t>
    </rPh>
    <rPh sb="26" eb="30">
      <t>ケイヤクキンガク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</si>
</sst>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\ &quot;円&quot;"/>
    <numFmt numFmtId="177" formatCode="#,##0\ &quot;円&quot;"/>
    <numFmt numFmtId="178" formatCode="0.000000_ "/>
    <numFmt numFmtId="179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2" fillId="0" borderId="3" xfId="0" applyFont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right" vertical="center" shrinkToFit="1"/>
    </xf>
    <xf numFmtId="179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179" fontId="2" fillId="3" borderId="1" xfId="0" applyNumberFormat="1" applyFont="1" applyFill="1" applyBorder="1" applyAlignment="1">
      <alignment horizontal="center" vertical="center" shrinkToFit="1"/>
    </xf>
    <xf numFmtId="179" fontId="2" fillId="3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vertical="center" shrinkToFit="1"/>
    </xf>
    <xf numFmtId="179" fontId="2" fillId="2" borderId="2" xfId="0" applyNumberFormat="1" applyFont="1" applyFill="1" applyBorder="1" applyAlignment="1">
      <alignment horizontal="right" vertical="center" shrinkToFit="1"/>
    </xf>
    <xf numFmtId="179" fontId="2" fillId="3" borderId="4" xfId="0" applyNumberFormat="1" applyFont="1" applyFill="1" applyBorder="1" applyAlignment="1">
      <alignment horizontal="center" vertical="center" shrinkToFit="1"/>
    </xf>
    <xf numFmtId="179" fontId="2" fillId="3" borderId="6" xfId="0" applyNumberFormat="1" applyFont="1" applyFill="1" applyBorder="1" applyAlignment="1">
      <alignment horizontal="center" vertical="center" shrinkToFit="1"/>
    </xf>
    <xf numFmtId="179" fontId="2" fillId="3" borderId="7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295275</xdr:colOff>
      <xdr:row>96</xdr:row>
      <xdr:rowOff>163286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5" b="1106"/>
        <a:stretch/>
      </xdr:blipFill>
      <xdr:spPr bwMode="auto">
        <a:xfrm>
          <a:off x="0" y="0"/>
          <a:ext cx="23427418" cy="2367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42582</xdr:colOff>
      <xdr:row>93</xdr:row>
      <xdr:rowOff>11206</xdr:rowOff>
    </xdr:from>
    <xdr:to>
      <xdr:col>33</xdr:col>
      <xdr:colOff>628928</xdr:colOff>
      <xdr:row>95</xdr:row>
      <xdr:rowOff>146661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764435" y="21896294"/>
          <a:ext cx="7421934" cy="6061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 u="sng">
              <a:solidFill>
                <a:srgbClr val="FF0000"/>
              </a:solidFill>
            </a:rPr>
            <a:t>様式はマニュアル等を参照してください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view="pageBreakPreview" zoomScaleNormal="100" zoomScaleSheetLayoutView="100" workbookViewId="0">
      <selection activeCell="J18" sqref="J18"/>
    </sheetView>
  </sheetViews>
  <sheetFormatPr defaultColWidth="9" defaultRowHeight="13.2" x14ac:dyDescent="0.45"/>
  <cols>
    <col min="1" max="14" width="10.59765625" style="1" customWidth="1"/>
    <col min="15" max="15" width="2.59765625" style="1" customWidth="1"/>
    <col min="16" max="16" width="88.59765625" style="1" customWidth="1"/>
    <col min="17" max="16384" width="9" style="1"/>
  </cols>
  <sheetData>
    <row r="1" spans="1:16" ht="23.25" customHeight="1" x14ac:dyDescent="0.45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4.4" x14ac:dyDescent="0.45">
      <c r="A2" s="31" t="s">
        <v>96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3" t="s">
        <v>86</v>
      </c>
    </row>
    <row r="3" spans="1:16" x14ac:dyDescent="0.45">
      <c r="P3" s="4" t="s">
        <v>97</v>
      </c>
    </row>
    <row r="4" spans="1:16" x14ac:dyDescent="0.45">
      <c r="A4" s="27" t="s">
        <v>26</v>
      </c>
      <c r="B4" s="27"/>
      <c r="C4" s="28"/>
      <c r="D4" s="28"/>
      <c r="E4" s="28"/>
      <c r="F4" s="28"/>
      <c r="H4" s="29" t="s">
        <v>91</v>
      </c>
      <c r="I4" s="29"/>
      <c r="J4" s="34"/>
      <c r="K4" s="34"/>
      <c r="P4" s="4" t="s">
        <v>78</v>
      </c>
    </row>
    <row r="5" spans="1:16" x14ac:dyDescent="0.45">
      <c r="A5" s="27" t="s">
        <v>31</v>
      </c>
      <c r="B5" s="27"/>
      <c r="C5" s="28"/>
      <c r="D5" s="28"/>
      <c r="E5" s="28"/>
      <c r="F5" s="28"/>
      <c r="H5" s="29" t="s">
        <v>27</v>
      </c>
      <c r="I5" s="29"/>
      <c r="J5" s="30" t="str">
        <f>IFERROR(ROUNDDOWN(L32*C12,-4),"")</f>
        <v/>
      </c>
      <c r="K5" s="30"/>
      <c r="L5" s="1" t="s">
        <v>48</v>
      </c>
      <c r="P5" s="4" t="s">
        <v>79</v>
      </c>
    </row>
    <row r="6" spans="1:16" x14ac:dyDescent="0.45">
      <c r="A6" s="27" t="s">
        <v>30</v>
      </c>
      <c r="B6" s="27"/>
      <c r="C6" s="28"/>
      <c r="D6" s="28"/>
      <c r="E6" s="28"/>
      <c r="F6" s="28"/>
      <c r="H6" s="29" t="s">
        <v>28</v>
      </c>
      <c r="I6" s="29"/>
      <c r="J6" s="30" t="str">
        <f>IFERROR(ROUNDDOWN(N32*C12,-4),"")</f>
        <v/>
      </c>
      <c r="K6" s="30"/>
      <c r="L6" s="1" t="s">
        <v>49</v>
      </c>
      <c r="P6" s="4" t="s">
        <v>80</v>
      </c>
    </row>
    <row r="7" spans="1:16" x14ac:dyDescent="0.45">
      <c r="A7" s="27" t="s">
        <v>32</v>
      </c>
      <c r="B7" s="27"/>
      <c r="C7" s="28"/>
      <c r="D7" s="28"/>
      <c r="E7" s="28"/>
      <c r="F7" s="28"/>
      <c r="H7" s="27" t="s">
        <v>29</v>
      </c>
      <c r="I7" s="27"/>
      <c r="J7" s="30" t="str">
        <f>IFERROR(J5*0.015,"")</f>
        <v/>
      </c>
      <c r="K7" s="30"/>
      <c r="L7" s="35" t="s">
        <v>90</v>
      </c>
      <c r="M7" s="36"/>
      <c r="N7" s="36"/>
      <c r="P7" s="4" t="s">
        <v>81</v>
      </c>
    </row>
    <row r="8" spans="1:16" ht="13.8" thickBot="1" x14ac:dyDescent="0.5">
      <c r="A8" s="27" t="s">
        <v>33</v>
      </c>
      <c r="B8" s="27"/>
      <c r="C8" s="28"/>
      <c r="D8" s="28"/>
      <c r="E8" s="28"/>
      <c r="F8" s="28"/>
      <c r="H8" s="37" t="s">
        <v>50</v>
      </c>
      <c r="I8" s="37"/>
      <c r="J8" s="38" t="str">
        <f>IFERROR(J6-J5,"")</f>
        <v/>
      </c>
      <c r="K8" s="38"/>
      <c r="L8" s="35" t="str">
        <f>IFERROR(IF(J6-J5&gt;J7,"※受発注者負担額を超えるため適用可","※受発注者負担額を超えないため適用不可"),"")</f>
        <v/>
      </c>
      <c r="M8" s="36"/>
      <c r="N8" s="36"/>
      <c r="P8" s="4" t="s">
        <v>82</v>
      </c>
    </row>
    <row r="9" spans="1:16" ht="13.8" thickTop="1" x14ac:dyDescent="0.45">
      <c r="A9" s="39" t="s">
        <v>42</v>
      </c>
      <c r="B9" s="40"/>
      <c r="C9" s="41"/>
      <c r="D9" s="41"/>
      <c r="E9" s="41"/>
      <c r="F9" s="41"/>
      <c r="H9" s="42" t="s">
        <v>43</v>
      </c>
      <c r="I9" s="43"/>
      <c r="J9" s="44" t="str">
        <f>IFERROR(IF(J6-J5&gt;J5*0.01,ROUNDDOWN(J6-J5-J7,-4),"適用不可"),"")</f>
        <v/>
      </c>
      <c r="K9" s="45"/>
      <c r="L9" s="5"/>
      <c r="M9" s="5"/>
      <c r="N9" s="5"/>
      <c r="P9" s="4" t="s">
        <v>83</v>
      </c>
    </row>
    <row r="10" spans="1:16" ht="13.8" thickBot="1" x14ac:dyDescent="0.5">
      <c r="A10" s="27" t="s">
        <v>99</v>
      </c>
      <c r="B10" s="27"/>
      <c r="C10" s="41"/>
      <c r="D10" s="41"/>
      <c r="E10" s="41"/>
      <c r="F10" s="41"/>
      <c r="H10" s="46" t="s">
        <v>44</v>
      </c>
      <c r="I10" s="47"/>
      <c r="J10" s="48" t="str">
        <f>IFERROR(IF(J6-J5&gt;J5*0.01,J9*1.1,"適用不可"),"")</f>
        <v/>
      </c>
      <c r="K10" s="49"/>
      <c r="P10" s="4" t="s">
        <v>84</v>
      </c>
    </row>
    <row r="11" spans="1:16" ht="13.8" thickTop="1" x14ac:dyDescent="0.45">
      <c r="A11" s="27" t="s">
        <v>100</v>
      </c>
      <c r="B11" s="27"/>
      <c r="C11" s="41"/>
      <c r="D11" s="41"/>
      <c r="E11" s="41"/>
      <c r="F11" s="41"/>
      <c r="H11" s="2" t="s">
        <v>101</v>
      </c>
      <c r="P11" s="6" t="s">
        <v>85</v>
      </c>
    </row>
    <row r="12" spans="1:16" ht="13.5" customHeight="1" x14ac:dyDescent="0.45">
      <c r="A12" s="27" t="s">
        <v>47</v>
      </c>
      <c r="B12" s="27"/>
      <c r="C12" s="50" t="str">
        <f>IFERROR(ROUNDDOWN(C10/C9,6),"")</f>
        <v/>
      </c>
      <c r="D12" s="50"/>
      <c r="E12" s="50"/>
      <c r="F12" s="50"/>
      <c r="H12" s="2" t="s">
        <v>95</v>
      </c>
    </row>
    <row r="13" spans="1:16" x14ac:dyDescent="0.45">
      <c r="P13" s="3" t="s">
        <v>98</v>
      </c>
    </row>
    <row r="14" spans="1:16" ht="13.5" customHeight="1" x14ac:dyDescent="0.45">
      <c r="A14" s="51" t="s">
        <v>0</v>
      </c>
      <c r="B14" s="51" t="s">
        <v>1</v>
      </c>
      <c r="C14" s="51" t="s">
        <v>2</v>
      </c>
      <c r="D14" s="51" t="s">
        <v>3</v>
      </c>
      <c r="E14" s="51" t="s">
        <v>4</v>
      </c>
      <c r="F14" s="51" t="s">
        <v>5</v>
      </c>
      <c r="G14" s="54" t="s">
        <v>9</v>
      </c>
      <c r="H14" s="54" t="s">
        <v>6</v>
      </c>
      <c r="I14" s="56" t="s">
        <v>39</v>
      </c>
      <c r="J14" s="54" t="s">
        <v>25</v>
      </c>
      <c r="K14" s="59" t="s">
        <v>93</v>
      </c>
      <c r="L14" s="59"/>
      <c r="M14" s="59" t="s">
        <v>94</v>
      </c>
      <c r="N14" s="59"/>
      <c r="P14" s="52" t="s">
        <v>87</v>
      </c>
    </row>
    <row r="15" spans="1:16" x14ac:dyDescent="0.45">
      <c r="A15" s="51"/>
      <c r="B15" s="51"/>
      <c r="C15" s="51"/>
      <c r="D15" s="51"/>
      <c r="E15" s="51"/>
      <c r="F15" s="51"/>
      <c r="G15" s="55"/>
      <c r="H15" s="55"/>
      <c r="I15" s="57"/>
      <c r="J15" s="58"/>
      <c r="K15" s="7" t="s">
        <v>7</v>
      </c>
      <c r="L15" s="8" t="s">
        <v>8</v>
      </c>
      <c r="M15" s="7" t="s">
        <v>7</v>
      </c>
      <c r="N15" s="8" t="s">
        <v>8</v>
      </c>
      <c r="P15" s="52"/>
    </row>
    <row r="16" spans="1:16" x14ac:dyDescent="0.45">
      <c r="A16" s="51"/>
      <c r="B16" s="51"/>
      <c r="C16" s="51"/>
      <c r="D16" s="51"/>
      <c r="E16" s="51"/>
      <c r="F16" s="51"/>
      <c r="G16" s="7" t="s">
        <v>24</v>
      </c>
      <c r="H16" s="7" t="s">
        <v>23</v>
      </c>
      <c r="I16" s="8" t="s">
        <v>22</v>
      </c>
      <c r="J16" s="9" t="s">
        <v>21</v>
      </c>
      <c r="K16" s="8" t="s">
        <v>20</v>
      </c>
      <c r="L16" s="8" t="s">
        <v>19</v>
      </c>
      <c r="M16" s="8" t="s">
        <v>17</v>
      </c>
      <c r="N16" s="8" t="s">
        <v>18</v>
      </c>
      <c r="P16" s="52"/>
    </row>
    <row r="17" spans="1:16" x14ac:dyDescent="0.45">
      <c r="A17" s="10"/>
      <c r="B17" s="10"/>
      <c r="C17" s="10"/>
      <c r="D17" s="10"/>
      <c r="E17" s="10"/>
      <c r="F17" s="11"/>
      <c r="G17" s="12"/>
      <c r="H17" s="12"/>
      <c r="I17" s="12"/>
      <c r="J17" s="13">
        <f t="shared" ref="J17:J22" si="0">G17-H17+I17</f>
        <v>0</v>
      </c>
      <c r="K17" s="12"/>
      <c r="L17" s="13">
        <f>ROUNDDOWN(J17*K17,0)</f>
        <v>0</v>
      </c>
      <c r="M17" s="12"/>
      <c r="N17" s="13">
        <f>ROUNDDOWN(J17*M17,0)</f>
        <v>0</v>
      </c>
      <c r="P17" s="52"/>
    </row>
    <row r="18" spans="1:16" ht="13.5" customHeight="1" x14ac:dyDescent="0.45">
      <c r="A18" s="10"/>
      <c r="B18" s="10"/>
      <c r="C18" s="10"/>
      <c r="D18" s="10"/>
      <c r="E18" s="10"/>
      <c r="F18" s="11"/>
      <c r="G18" s="12"/>
      <c r="H18" s="12"/>
      <c r="I18" s="12"/>
      <c r="J18" s="13">
        <f t="shared" si="0"/>
        <v>0</v>
      </c>
      <c r="K18" s="12"/>
      <c r="L18" s="13">
        <f t="shared" ref="L18:L26" si="1">ROUNDDOWN(J18*K18,0)</f>
        <v>0</v>
      </c>
      <c r="M18" s="12"/>
      <c r="N18" s="13">
        <f t="shared" ref="N18:N26" si="2">ROUNDDOWN(J18*M18,0)</f>
        <v>0</v>
      </c>
      <c r="P18" s="52" t="s">
        <v>88</v>
      </c>
    </row>
    <row r="19" spans="1:16" x14ac:dyDescent="0.45">
      <c r="A19" s="10"/>
      <c r="B19" s="10"/>
      <c r="C19" s="10"/>
      <c r="D19" s="10"/>
      <c r="E19" s="10"/>
      <c r="F19" s="11"/>
      <c r="G19" s="12"/>
      <c r="H19" s="12"/>
      <c r="I19" s="12"/>
      <c r="J19" s="13">
        <f t="shared" si="0"/>
        <v>0</v>
      </c>
      <c r="K19" s="12"/>
      <c r="L19" s="13">
        <f t="shared" si="1"/>
        <v>0</v>
      </c>
      <c r="M19" s="12"/>
      <c r="N19" s="13">
        <f t="shared" si="2"/>
        <v>0</v>
      </c>
      <c r="P19" s="52"/>
    </row>
    <row r="20" spans="1:16" x14ac:dyDescent="0.45">
      <c r="A20" s="10"/>
      <c r="B20" s="10"/>
      <c r="C20" s="10"/>
      <c r="D20" s="10"/>
      <c r="E20" s="10"/>
      <c r="F20" s="11"/>
      <c r="G20" s="12"/>
      <c r="H20" s="12"/>
      <c r="I20" s="12"/>
      <c r="J20" s="13">
        <f t="shared" si="0"/>
        <v>0</v>
      </c>
      <c r="K20" s="12"/>
      <c r="L20" s="13">
        <f t="shared" si="1"/>
        <v>0</v>
      </c>
      <c r="M20" s="12"/>
      <c r="N20" s="13">
        <f t="shared" si="2"/>
        <v>0</v>
      </c>
      <c r="P20" s="53"/>
    </row>
    <row r="21" spans="1:16" x14ac:dyDescent="0.45">
      <c r="A21" s="10"/>
      <c r="B21" s="10"/>
      <c r="C21" s="10"/>
      <c r="D21" s="10"/>
      <c r="E21" s="10"/>
      <c r="F21" s="11"/>
      <c r="G21" s="12"/>
      <c r="H21" s="12"/>
      <c r="I21" s="12"/>
      <c r="J21" s="13">
        <f t="shared" si="0"/>
        <v>0</v>
      </c>
      <c r="K21" s="12"/>
      <c r="L21" s="13">
        <f t="shared" si="1"/>
        <v>0</v>
      </c>
      <c r="M21" s="12"/>
      <c r="N21" s="13">
        <f t="shared" si="2"/>
        <v>0</v>
      </c>
      <c r="P21" s="14"/>
    </row>
    <row r="22" spans="1:16" x14ac:dyDescent="0.45">
      <c r="A22" s="10"/>
      <c r="B22" s="10"/>
      <c r="C22" s="10"/>
      <c r="D22" s="10"/>
      <c r="E22" s="10"/>
      <c r="F22" s="11"/>
      <c r="G22" s="12"/>
      <c r="H22" s="12"/>
      <c r="I22" s="12"/>
      <c r="J22" s="13">
        <f t="shared" si="0"/>
        <v>0</v>
      </c>
      <c r="K22" s="12"/>
      <c r="L22" s="13">
        <f t="shared" si="1"/>
        <v>0</v>
      </c>
      <c r="M22" s="12"/>
      <c r="N22" s="13">
        <f t="shared" si="2"/>
        <v>0</v>
      </c>
    </row>
    <row r="23" spans="1:16" x14ac:dyDescent="0.45">
      <c r="A23" s="15" t="s">
        <v>10</v>
      </c>
      <c r="B23" s="16" t="s">
        <v>41</v>
      </c>
      <c r="C23" s="16" t="s">
        <v>41</v>
      </c>
      <c r="D23" s="16" t="s">
        <v>41</v>
      </c>
      <c r="E23" s="16" t="s">
        <v>41</v>
      </c>
      <c r="F23" s="16" t="s">
        <v>41</v>
      </c>
      <c r="G23" s="17" t="s">
        <v>41</v>
      </c>
      <c r="H23" s="17" t="s">
        <v>41</v>
      </c>
      <c r="I23" s="17" t="s">
        <v>41</v>
      </c>
      <c r="J23" s="17" t="s">
        <v>41</v>
      </c>
      <c r="K23" s="17" t="s">
        <v>41</v>
      </c>
      <c r="L23" s="18">
        <f>SUM(L17:L22)</f>
        <v>0</v>
      </c>
      <c r="M23" s="17" t="s">
        <v>41</v>
      </c>
      <c r="N23" s="18">
        <f>SUM(N17:N22)</f>
        <v>0</v>
      </c>
    </row>
    <row r="24" spans="1:16" x14ac:dyDescent="0.45">
      <c r="A24" s="10"/>
      <c r="B24" s="10"/>
      <c r="C24" s="11"/>
      <c r="D24" s="11"/>
      <c r="E24" s="11"/>
      <c r="F24" s="11"/>
      <c r="G24" s="12"/>
      <c r="H24" s="12"/>
      <c r="I24" s="12"/>
      <c r="J24" s="13">
        <f>G24-H24+I24</f>
        <v>0</v>
      </c>
      <c r="K24" s="12"/>
      <c r="L24" s="13">
        <f t="shared" si="1"/>
        <v>0</v>
      </c>
      <c r="M24" s="12"/>
      <c r="N24" s="13">
        <f t="shared" si="2"/>
        <v>0</v>
      </c>
    </row>
    <row r="25" spans="1:16" x14ac:dyDescent="0.45">
      <c r="A25" s="10"/>
      <c r="B25" s="10"/>
      <c r="C25" s="10"/>
      <c r="D25" s="10"/>
      <c r="E25" s="10"/>
      <c r="F25" s="11"/>
      <c r="G25" s="12"/>
      <c r="H25" s="12"/>
      <c r="I25" s="12"/>
      <c r="J25" s="13">
        <f>G25-H25+I25</f>
        <v>0</v>
      </c>
      <c r="K25" s="12"/>
      <c r="L25" s="13">
        <f t="shared" si="1"/>
        <v>0</v>
      </c>
      <c r="M25" s="12"/>
      <c r="N25" s="13">
        <f t="shared" si="2"/>
        <v>0</v>
      </c>
    </row>
    <row r="26" spans="1:16" x14ac:dyDescent="0.45">
      <c r="A26" s="10"/>
      <c r="B26" s="10"/>
      <c r="C26" s="10"/>
      <c r="D26" s="10"/>
      <c r="E26" s="10"/>
      <c r="F26" s="11"/>
      <c r="G26" s="12"/>
      <c r="H26" s="12"/>
      <c r="I26" s="12"/>
      <c r="J26" s="13">
        <f>G26-H26+I26</f>
        <v>0</v>
      </c>
      <c r="K26" s="12"/>
      <c r="L26" s="13">
        <f t="shared" si="1"/>
        <v>0</v>
      </c>
      <c r="M26" s="12"/>
      <c r="N26" s="13">
        <f t="shared" si="2"/>
        <v>0</v>
      </c>
    </row>
    <row r="27" spans="1:16" x14ac:dyDescent="0.45">
      <c r="A27" s="15" t="s">
        <v>11</v>
      </c>
      <c r="B27" s="16" t="s">
        <v>41</v>
      </c>
      <c r="C27" s="16" t="s">
        <v>41</v>
      </c>
      <c r="D27" s="16" t="s">
        <v>41</v>
      </c>
      <c r="E27" s="16" t="s">
        <v>41</v>
      </c>
      <c r="F27" s="16" t="s">
        <v>41</v>
      </c>
      <c r="G27" s="17" t="s">
        <v>41</v>
      </c>
      <c r="H27" s="17" t="s">
        <v>41</v>
      </c>
      <c r="I27" s="17" t="s">
        <v>41</v>
      </c>
      <c r="J27" s="17" t="s">
        <v>41</v>
      </c>
      <c r="K27" s="17" t="s">
        <v>41</v>
      </c>
      <c r="L27" s="18">
        <f>SUM(L24:L26)</f>
        <v>0</v>
      </c>
      <c r="M27" s="17" t="s">
        <v>41</v>
      </c>
      <c r="N27" s="18">
        <f>SUM(N24:N26)</f>
        <v>0</v>
      </c>
    </row>
    <row r="28" spans="1:16" x14ac:dyDescent="0.45">
      <c r="A28" s="15" t="s">
        <v>12</v>
      </c>
      <c r="B28" s="16" t="s">
        <v>41</v>
      </c>
      <c r="C28" s="16" t="s">
        <v>41</v>
      </c>
      <c r="D28" s="16" t="s">
        <v>41</v>
      </c>
      <c r="E28" s="16" t="s">
        <v>41</v>
      </c>
      <c r="F28" s="16" t="s">
        <v>41</v>
      </c>
      <c r="G28" s="17" t="s">
        <v>41</v>
      </c>
      <c r="H28" s="17" t="s">
        <v>41</v>
      </c>
      <c r="I28" s="17" t="s">
        <v>41</v>
      </c>
      <c r="J28" s="17" t="s">
        <v>41</v>
      </c>
      <c r="K28" s="17" t="s">
        <v>41</v>
      </c>
      <c r="L28" s="18">
        <f>L23+L27</f>
        <v>0</v>
      </c>
      <c r="M28" s="17" t="s">
        <v>41</v>
      </c>
      <c r="N28" s="18">
        <f>SUM(N23,N27)</f>
        <v>0</v>
      </c>
    </row>
    <row r="29" spans="1:16" x14ac:dyDescent="0.45">
      <c r="A29" s="19"/>
      <c r="B29" s="19" t="s">
        <v>13</v>
      </c>
      <c r="C29" s="20" t="s">
        <v>41</v>
      </c>
      <c r="D29" s="20" t="s">
        <v>41</v>
      </c>
      <c r="E29" s="20" t="s">
        <v>41</v>
      </c>
      <c r="F29" s="20" t="s">
        <v>40</v>
      </c>
      <c r="G29" s="21">
        <v>1</v>
      </c>
      <c r="H29" s="21">
        <v>0</v>
      </c>
      <c r="I29" s="21">
        <v>0</v>
      </c>
      <c r="J29" s="13">
        <f>G29-H29+I29</f>
        <v>1</v>
      </c>
      <c r="K29" s="12"/>
      <c r="L29" s="13">
        <f t="shared" ref="L29" si="3">ROUNDDOWN(J29*K29,0)</f>
        <v>0</v>
      </c>
      <c r="M29" s="12"/>
      <c r="N29" s="13">
        <f t="shared" ref="N29" si="4">ROUNDDOWN(J29*M29,0)</f>
        <v>0</v>
      </c>
    </row>
    <row r="30" spans="1:16" x14ac:dyDescent="0.45">
      <c r="A30" s="15" t="s">
        <v>14</v>
      </c>
      <c r="B30" s="16" t="s">
        <v>41</v>
      </c>
      <c r="C30" s="16" t="s">
        <v>41</v>
      </c>
      <c r="D30" s="16" t="s">
        <v>41</v>
      </c>
      <c r="E30" s="16" t="s">
        <v>41</v>
      </c>
      <c r="F30" s="16" t="s">
        <v>41</v>
      </c>
      <c r="G30" s="17" t="s">
        <v>41</v>
      </c>
      <c r="H30" s="17" t="s">
        <v>41</v>
      </c>
      <c r="I30" s="17" t="s">
        <v>41</v>
      </c>
      <c r="J30" s="17" t="s">
        <v>41</v>
      </c>
      <c r="K30" s="17" t="s">
        <v>41</v>
      </c>
      <c r="L30" s="18">
        <f>L28+L29</f>
        <v>0</v>
      </c>
      <c r="M30" s="17" t="s">
        <v>41</v>
      </c>
      <c r="N30" s="18">
        <f>N28+N29</f>
        <v>0</v>
      </c>
    </row>
    <row r="31" spans="1:16" ht="13.5" customHeight="1" thickBot="1" x14ac:dyDescent="0.5">
      <c r="A31" s="19"/>
      <c r="B31" s="19" t="s">
        <v>15</v>
      </c>
      <c r="C31" s="20" t="s">
        <v>70</v>
      </c>
      <c r="D31" s="20" t="s">
        <v>41</v>
      </c>
      <c r="E31" s="20" t="s">
        <v>41</v>
      </c>
      <c r="F31" s="20" t="s">
        <v>40</v>
      </c>
      <c r="G31" s="21">
        <v>1</v>
      </c>
      <c r="H31" s="21">
        <v>0</v>
      </c>
      <c r="I31" s="21">
        <v>0</v>
      </c>
      <c r="J31" s="13">
        <f>G31-H31+I31</f>
        <v>1</v>
      </c>
      <c r="K31" s="22"/>
      <c r="L31" s="13">
        <f t="shared" ref="L31" si="5">ROUNDDOWN(J31*K31,0)</f>
        <v>0</v>
      </c>
      <c r="M31" s="22"/>
      <c r="N31" s="13">
        <f t="shared" ref="N31" si="6">ROUNDDOWN(J31*M31,0)</f>
        <v>0</v>
      </c>
    </row>
    <row r="32" spans="1:16" ht="13.5" customHeight="1" thickTop="1" thickBot="1" x14ac:dyDescent="0.5">
      <c r="A32" s="15" t="s">
        <v>16</v>
      </c>
      <c r="B32" s="16" t="s">
        <v>41</v>
      </c>
      <c r="C32" s="16" t="s">
        <v>41</v>
      </c>
      <c r="D32" s="16" t="s">
        <v>41</v>
      </c>
      <c r="E32" s="16" t="s">
        <v>41</v>
      </c>
      <c r="F32" s="16" t="s">
        <v>41</v>
      </c>
      <c r="G32" s="17" t="s">
        <v>41</v>
      </c>
      <c r="H32" s="17" t="s">
        <v>41</v>
      </c>
      <c r="I32" s="17" t="s">
        <v>41</v>
      </c>
      <c r="J32" s="23" t="s">
        <v>41</v>
      </c>
      <c r="K32" s="24" t="s">
        <v>45</v>
      </c>
      <c r="L32" s="25">
        <f>L30+L31</f>
        <v>0</v>
      </c>
      <c r="M32" s="24" t="s">
        <v>46</v>
      </c>
      <c r="N32" s="25">
        <f>N30+N31</f>
        <v>0</v>
      </c>
    </row>
    <row r="33" spans="12:14" ht="13.8" thickTop="1" x14ac:dyDescent="0.45">
      <c r="L33" s="26"/>
      <c r="N33" s="26"/>
    </row>
  </sheetData>
  <mergeCells count="50">
    <mergeCell ref="P14:P17"/>
    <mergeCell ref="P18:P20"/>
    <mergeCell ref="G14:G15"/>
    <mergeCell ref="H14:H15"/>
    <mergeCell ref="I14:I15"/>
    <mergeCell ref="J14:J15"/>
    <mergeCell ref="K14:L14"/>
    <mergeCell ref="M14:N14"/>
    <mergeCell ref="A11:B11"/>
    <mergeCell ref="C11:F11"/>
    <mergeCell ref="A12:B12"/>
    <mergeCell ref="C12:F12"/>
    <mergeCell ref="A14:A16"/>
    <mergeCell ref="B14:B16"/>
    <mergeCell ref="C14:C16"/>
    <mergeCell ref="D14:D16"/>
    <mergeCell ref="E14:E16"/>
    <mergeCell ref="F14:F16"/>
    <mergeCell ref="A9:B9"/>
    <mergeCell ref="C9:F9"/>
    <mergeCell ref="H9:I9"/>
    <mergeCell ref="J9:K9"/>
    <mergeCell ref="A10:B10"/>
    <mergeCell ref="C10:F10"/>
    <mergeCell ref="H10:I10"/>
    <mergeCell ref="J10:K10"/>
    <mergeCell ref="L7:N7"/>
    <mergeCell ref="A8:B8"/>
    <mergeCell ref="C8:F8"/>
    <mergeCell ref="H8:I8"/>
    <mergeCell ref="J8:K8"/>
    <mergeCell ref="L8:N8"/>
    <mergeCell ref="A6:B6"/>
    <mergeCell ref="C6:F6"/>
    <mergeCell ref="H6:I6"/>
    <mergeCell ref="J6:K6"/>
    <mergeCell ref="A7:B7"/>
    <mergeCell ref="C7:F7"/>
    <mergeCell ref="H7:I7"/>
    <mergeCell ref="J7:K7"/>
    <mergeCell ref="A1:N1"/>
    <mergeCell ref="A4:B4"/>
    <mergeCell ref="C4:F4"/>
    <mergeCell ref="H4:I4"/>
    <mergeCell ref="J4:K4"/>
    <mergeCell ref="A5:B5"/>
    <mergeCell ref="C5:F5"/>
    <mergeCell ref="H5:I5"/>
    <mergeCell ref="J5:K5"/>
    <mergeCell ref="A2:N2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3.2" x14ac:dyDescent="0.45"/>
  <cols>
    <col min="1" max="14" width="10.59765625" style="1" customWidth="1"/>
    <col min="15" max="15" width="2.59765625" style="1" customWidth="1"/>
    <col min="16" max="16" width="88.59765625" style="1" customWidth="1"/>
    <col min="17" max="16384" width="9" style="1"/>
  </cols>
  <sheetData>
    <row r="1" spans="1:16" ht="23.25" customHeight="1" x14ac:dyDescent="0.45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4.4" x14ac:dyDescent="0.45">
      <c r="A2" s="31" t="s">
        <v>96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P2" s="3" t="s">
        <v>86</v>
      </c>
    </row>
    <row r="3" spans="1:16" x14ac:dyDescent="0.45">
      <c r="P3" s="4" t="s">
        <v>97</v>
      </c>
    </row>
    <row r="4" spans="1:16" x14ac:dyDescent="0.45">
      <c r="A4" s="27" t="s">
        <v>26</v>
      </c>
      <c r="B4" s="27"/>
      <c r="C4" s="28" t="s">
        <v>35</v>
      </c>
      <c r="D4" s="28"/>
      <c r="E4" s="28"/>
      <c r="F4" s="28"/>
      <c r="H4" s="29" t="s">
        <v>91</v>
      </c>
      <c r="I4" s="29"/>
      <c r="J4" s="34" t="s">
        <v>92</v>
      </c>
      <c r="K4" s="34"/>
      <c r="P4" s="4" t="s">
        <v>78</v>
      </c>
    </row>
    <row r="5" spans="1:16" x14ac:dyDescent="0.45">
      <c r="A5" s="27" t="s">
        <v>31</v>
      </c>
      <c r="B5" s="27"/>
      <c r="C5" s="28" t="s">
        <v>34</v>
      </c>
      <c r="D5" s="28"/>
      <c r="E5" s="28"/>
      <c r="F5" s="28"/>
      <c r="H5" s="29" t="s">
        <v>27</v>
      </c>
      <c r="I5" s="29"/>
      <c r="J5" s="30">
        <f>IFERROR(ROUNDDOWN(L32*C12,-4),"")</f>
        <v>29160000</v>
      </c>
      <c r="K5" s="30"/>
      <c r="L5" s="1" t="s">
        <v>48</v>
      </c>
      <c r="P5" s="4" t="s">
        <v>79</v>
      </c>
    </row>
    <row r="6" spans="1:16" x14ac:dyDescent="0.45">
      <c r="A6" s="27" t="s">
        <v>30</v>
      </c>
      <c r="B6" s="27"/>
      <c r="C6" s="28" t="s">
        <v>36</v>
      </c>
      <c r="D6" s="28"/>
      <c r="E6" s="28"/>
      <c r="F6" s="28"/>
      <c r="H6" s="29" t="s">
        <v>28</v>
      </c>
      <c r="I6" s="29"/>
      <c r="J6" s="30">
        <f>IFERROR(ROUNDDOWN(N32*C12,-4),"")</f>
        <v>29930000</v>
      </c>
      <c r="K6" s="30"/>
      <c r="L6" s="1" t="s">
        <v>49</v>
      </c>
      <c r="P6" s="4" t="s">
        <v>80</v>
      </c>
    </row>
    <row r="7" spans="1:16" x14ac:dyDescent="0.45">
      <c r="A7" s="27" t="s">
        <v>32</v>
      </c>
      <c r="B7" s="27"/>
      <c r="C7" s="28" t="s">
        <v>37</v>
      </c>
      <c r="D7" s="28"/>
      <c r="E7" s="28"/>
      <c r="F7" s="28"/>
      <c r="H7" s="27" t="s">
        <v>29</v>
      </c>
      <c r="I7" s="27"/>
      <c r="J7" s="30">
        <f>IFERROR(J5*0.015,"")</f>
        <v>437400</v>
      </c>
      <c r="K7" s="30"/>
      <c r="L7" s="35" t="s">
        <v>90</v>
      </c>
      <c r="M7" s="36"/>
      <c r="N7" s="36"/>
      <c r="P7" s="4" t="s">
        <v>81</v>
      </c>
    </row>
    <row r="8" spans="1:16" ht="13.8" thickBot="1" x14ac:dyDescent="0.5">
      <c r="A8" s="27" t="s">
        <v>33</v>
      </c>
      <c r="B8" s="27"/>
      <c r="C8" s="28" t="s">
        <v>38</v>
      </c>
      <c r="D8" s="28"/>
      <c r="E8" s="28"/>
      <c r="F8" s="28"/>
      <c r="H8" s="37" t="s">
        <v>50</v>
      </c>
      <c r="I8" s="37"/>
      <c r="J8" s="38">
        <f>IFERROR(J6-J5,"")</f>
        <v>770000</v>
      </c>
      <c r="K8" s="38"/>
      <c r="L8" s="35" t="str">
        <f>IFERROR(IF(J6-J5&gt;J7,"※受発注者負担額を超えるため適用可","※受発注者負担額を超えないため適用不可"),"")</f>
        <v>※受発注者負担額を超えるため適用可</v>
      </c>
      <c r="M8" s="36"/>
      <c r="N8" s="36"/>
      <c r="P8" s="4" t="s">
        <v>82</v>
      </c>
    </row>
    <row r="9" spans="1:16" ht="13.8" thickTop="1" x14ac:dyDescent="0.45">
      <c r="A9" s="39" t="s">
        <v>42</v>
      </c>
      <c r="B9" s="40"/>
      <c r="C9" s="41">
        <v>66968000</v>
      </c>
      <c r="D9" s="41"/>
      <c r="E9" s="41"/>
      <c r="F9" s="41"/>
      <c r="H9" s="42" t="s">
        <v>43</v>
      </c>
      <c r="I9" s="43"/>
      <c r="J9" s="44">
        <f>IFERROR(IF(J6-J5&gt;J5*0.01,ROUNDDOWN(J6-J5-J7,-4),"適用不可"),"")</f>
        <v>330000</v>
      </c>
      <c r="K9" s="45"/>
      <c r="L9" s="5"/>
      <c r="M9" s="5"/>
      <c r="N9" s="5"/>
      <c r="P9" s="4" t="s">
        <v>83</v>
      </c>
    </row>
    <row r="10" spans="1:16" ht="13.8" thickBot="1" x14ac:dyDescent="0.5">
      <c r="A10" s="27" t="s">
        <v>99</v>
      </c>
      <c r="B10" s="27"/>
      <c r="C10" s="41">
        <v>64350000</v>
      </c>
      <c r="D10" s="41"/>
      <c r="E10" s="41"/>
      <c r="F10" s="41"/>
      <c r="H10" s="46" t="s">
        <v>44</v>
      </c>
      <c r="I10" s="47"/>
      <c r="J10" s="48">
        <f>IFERROR(IF(J6-J5&gt;J5*0.01,J9*1.1,"適用不可"),"")</f>
        <v>363000.00000000006</v>
      </c>
      <c r="K10" s="49"/>
      <c r="P10" s="4" t="s">
        <v>84</v>
      </c>
    </row>
    <row r="11" spans="1:16" ht="13.8" thickTop="1" x14ac:dyDescent="0.45">
      <c r="A11" s="27" t="s">
        <v>100</v>
      </c>
      <c r="B11" s="27"/>
      <c r="C11" s="41">
        <v>64350000</v>
      </c>
      <c r="D11" s="41"/>
      <c r="E11" s="41"/>
      <c r="F11" s="41"/>
      <c r="H11" s="2" t="s">
        <v>101</v>
      </c>
      <c r="P11" s="6" t="s">
        <v>85</v>
      </c>
    </row>
    <row r="12" spans="1:16" ht="13.5" customHeight="1" x14ac:dyDescent="0.45">
      <c r="A12" s="27" t="s">
        <v>47</v>
      </c>
      <c r="B12" s="27"/>
      <c r="C12" s="50">
        <f>IFERROR(ROUNDDOWN(C10/C9,6),"")</f>
        <v>0.96090600000000004</v>
      </c>
      <c r="D12" s="50"/>
      <c r="E12" s="50"/>
      <c r="F12" s="50"/>
      <c r="H12" s="2" t="s">
        <v>95</v>
      </c>
    </row>
    <row r="13" spans="1:16" x14ac:dyDescent="0.45">
      <c r="P13" s="3" t="s">
        <v>98</v>
      </c>
    </row>
    <row r="14" spans="1:16" ht="13.5" customHeight="1" x14ac:dyDescent="0.45">
      <c r="A14" s="51" t="s">
        <v>0</v>
      </c>
      <c r="B14" s="51" t="s">
        <v>1</v>
      </c>
      <c r="C14" s="51" t="s">
        <v>2</v>
      </c>
      <c r="D14" s="51" t="s">
        <v>3</v>
      </c>
      <c r="E14" s="51" t="s">
        <v>4</v>
      </c>
      <c r="F14" s="51" t="s">
        <v>5</v>
      </c>
      <c r="G14" s="54" t="s">
        <v>9</v>
      </c>
      <c r="H14" s="54" t="s">
        <v>6</v>
      </c>
      <c r="I14" s="56" t="s">
        <v>39</v>
      </c>
      <c r="J14" s="54" t="s">
        <v>25</v>
      </c>
      <c r="K14" s="59" t="s">
        <v>93</v>
      </c>
      <c r="L14" s="59"/>
      <c r="M14" s="59" t="s">
        <v>94</v>
      </c>
      <c r="N14" s="59"/>
      <c r="P14" s="52" t="s">
        <v>87</v>
      </c>
    </row>
    <row r="15" spans="1:16" x14ac:dyDescent="0.45">
      <c r="A15" s="51"/>
      <c r="B15" s="51"/>
      <c r="C15" s="51"/>
      <c r="D15" s="51"/>
      <c r="E15" s="51"/>
      <c r="F15" s="51"/>
      <c r="G15" s="55"/>
      <c r="H15" s="55"/>
      <c r="I15" s="57"/>
      <c r="J15" s="58"/>
      <c r="K15" s="7" t="s">
        <v>7</v>
      </c>
      <c r="L15" s="8" t="s">
        <v>8</v>
      </c>
      <c r="M15" s="7" t="s">
        <v>7</v>
      </c>
      <c r="N15" s="8" t="s">
        <v>8</v>
      </c>
      <c r="P15" s="52"/>
    </row>
    <row r="16" spans="1:16" x14ac:dyDescent="0.45">
      <c r="A16" s="51"/>
      <c r="B16" s="51"/>
      <c r="C16" s="51"/>
      <c r="D16" s="51"/>
      <c r="E16" s="51"/>
      <c r="F16" s="51"/>
      <c r="G16" s="7" t="s">
        <v>24</v>
      </c>
      <c r="H16" s="7" t="s">
        <v>23</v>
      </c>
      <c r="I16" s="8" t="s">
        <v>22</v>
      </c>
      <c r="J16" s="9" t="s">
        <v>21</v>
      </c>
      <c r="K16" s="8" t="s">
        <v>20</v>
      </c>
      <c r="L16" s="8" t="s">
        <v>19</v>
      </c>
      <c r="M16" s="8" t="s">
        <v>17</v>
      </c>
      <c r="N16" s="8" t="s">
        <v>18</v>
      </c>
      <c r="P16" s="52"/>
    </row>
    <row r="17" spans="1:16" x14ac:dyDescent="0.45">
      <c r="A17" s="10" t="s">
        <v>51</v>
      </c>
      <c r="B17" s="10" t="s">
        <v>52</v>
      </c>
      <c r="C17" s="10" t="s">
        <v>53</v>
      </c>
      <c r="D17" s="10" t="s">
        <v>55</v>
      </c>
      <c r="E17" s="10"/>
      <c r="F17" s="11" t="s">
        <v>57</v>
      </c>
      <c r="G17" s="12">
        <v>3000</v>
      </c>
      <c r="H17" s="12">
        <v>3000</v>
      </c>
      <c r="I17" s="12">
        <v>0</v>
      </c>
      <c r="J17" s="13">
        <f t="shared" ref="J17:J22" si="0">G17-H17+I17</f>
        <v>0</v>
      </c>
      <c r="K17" s="12">
        <v>300</v>
      </c>
      <c r="L17" s="13">
        <f>ROUNDDOWN(J17*K17,0)</f>
        <v>0</v>
      </c>
      <c r="M17" s="12">
        <v>310</v>
      </c>
      <c r="N17" s="13">
        <f>ROUNDDOWN(J17*M17,0)</f>
        <v>0</v>
      </c>
      <c r="P17" s="52"/>
    </row>
    <row r="18" spans="1:16" ht="13.5" customHeight="1" x14ac:dyDescent="0.45">
      <c r="A18" s="10"/>
      <c r="B18" s="10"/>
      <c r="C18" s="10" t="s">
        <v>54</v>
      </c>
      <c r="D18" s="10" t="s">
        <v>56</v>
      </c>
      <c r="E18" s="10" t="s">
        <v>69</v>
      </c>
      <c r="F18" s="11" t="s">
        <v>57</v>
      </c>
      <c r="G18" s="12">
        <v>3000</v>
      </c>
      <c r="H18" s="12">
        <v>3000</v>
      </c>
      <c r="I18" s="12">
        <v>0</v>
      </c>
      <c r="J18" s="13">
        <f t="shared" si="0"/>
        <v>0</v>
      </c>
      <c r="K18" s="12">
        <v>2000</v>
      </c>
      <c r="L18" s="13">
        <f t="shared" ref="L18:L26" si="1">ROUNDDOWN(J18*K18,0)</f>
        <v>0</v>
      </c>
      <c r="M18" s="12">
        <v>2060</v>
      </c>
      <c r="N18" s="13">
        <f t="shared" ref="N18:N26" si="2">ROUNDDOWN(J18*M18,0)</f>
        <v>0</v>
      </c>
      <c r="P18" s="52" t="s">
        <v>88</v>
      </c>
    </row>
    <row r="19" spans="1:16" x14ac:dyDescent="0.45">
      <c r="A19" s="10" t="s">
        <v>58</v>
      </c>
      <c r="B19" s="10" t="s">
        <v>59</v>
      </c>
      <c r="C19" s="10" t="s">
        <v>60</v>
      </c>
      <c r="D19" s="10" t="s">
        <v>61</v>
      </c>
      <c r="E19" s="10" t="s">
        <v>65</v>
      </c>
      <c r="F19" s="11" t="s">
        <v>68</v>
      </c>
      <c r="G19" s="12">
        <v>5000</v>
      </c>
      <c r="H19" s="12">
        <v>2000</v>
      </c>
      <c r="I19" s="12">
        <v>100</v>
      </c>
      <c r="J19" s="13">
        <f t="shared" si="0"/>
        <v>3100</v>
      </c>
      <c r="K19" s="12">
        <v>1200</v>
      </c>
      <c r="L19" s="13">
        <f t="shared" si="1"/>
        <v>3720000</v>
      </c>
      <c r="M19" s="12">
        <v>1240</v>
      </c>
      <c r="N19" s="13">
        <f t="shared" si="2"/>
        <v>3844000</v>
      </c>
      <c r="P19" s="52"/>
    </row>
    <row r="20" spans="1:16" x14ac:dyDescent="0.45">
      <c r="A20" s="10"/>
      <c r="B20" s="10"/>
      <c r="C20" s="10"/>
      <c r="D20" s="10" t="s">
        <v>62</v>
      </c>
      <c r="E20" s="10" t="s">
        <v>66</v>
      </c>
      <c r="F20" s="11" t="s">
        <v>68</v>
      </c>
      <c r="G20" s="12">
        <v>5000</v>
      </c>
      <c r="H20" s="12">
        <v>2000</v>
      </c>
      <c r="I20" s="12">
        <v>100</v>
      </c>
      <c r="J20" s="13">
        <f t="shared" si="0"/>
        <v>3100</v>
      </c>
      <c r="K20" s="12">
        <v>800</v>
      </c>
      <c r="L20" s="13">
        <f t="shared" si="1"/>
        <v>2480000</v>
      </c>
      <c r="M20" s="12">
        <v>820</v>
      </c>
      <c r="N20" s="13">
        <f t="shared" si="2"/>
        <v>2542000</v>
      </c>
      <c r="P20" s="53"/>
    </row>
    <row r="21" spans="1:16" x14ac:dyDescent="0.45">
      <c r="A21" s="10"/>
      <c r="B21" s="10"/>
      <c r="C21" s="10"/>
      <c r="D21" s="10" t="s">
        <v>63</v>
      </c>
      <c r="E21" s="10" t="s">
        <v>67</v>
      </c>
      <c r="F21" s="11" t="s">
        <v>68</v>
      </c>
      <c r="G21" s="12">
        <v>5000</v>
      </c>
      <c r="H21" s="12">
        <v>2000</v>
      </c>
      <c r="I21" s="12">
        <v>100</v>
      </c>
      <c r="J21" s="13">
        <f t="shared" si="0"/>
        <v>3100</v>
      </c>
      <c r="K21" s="12">
        <v>1800</v>
      </c>
      <c r="L21" s="13">
        <f t="shared" si="1"/>
        <v>5580000</v>
      </c>
      <c r="M21" s="12">
        <v>1850</v>
      </c>
      <c r="N21" s="13">
        <f t="shared" si="2"/>
        <v>5735000</v>
      </c>
      <c r="P21" s="14"/>
    </row>
    <row r="22" spans="1:16" x14ac:dyDescent="0.45">
      <c r="A22" s="10"/>
      <c r="B22" s="10"/>
      <c r="C22" s="10"/>
      <c r="D22" s="10" t="s">
        <v>64</v>
      </c>
      <c r="E22" s="10" t="s">
        <v>67</v>
      </c>
      <c r="F22" s="11" t="s">
        <v>68</v>
      </c>
      <c r="G22" s="12">
        <v>5000</v>
      </c>
      <c r="H22" s="12">
        <v>2000</v>
      </c>
      <c r="I22" s="12">
        <v>100</v>
      </c>
      <c r="J22" s="13">
        <f t="shared" si="0"/>
        <v>3100</v>
      </c>
      <c r="K22" s="12">
        <v>1700</v>
      </c>
      <c r="L22" s="13">
        <f t="shared" si="1"/>
        <v>5270000</v>
      </c>
      <c r="M22" s="12">
        <v>1750</v>
      </c>
      <c r="N22" s="13">
        <f t="shared" si="2"/>
        <v>5425000</v>
      </c>
    </row>
    <row r="23" spans="1:16" x14ac:dyDescent="0.45">
      <c r="A23" s="15" t="s">
        <v>10</v>
      </c>
      <c r="B23" s="16" t="s">
        <v>41</v>
      </c>
      <c r="C23" s="16" t="s">
        <v>41</v>
      </c>
      <c r="D23" s="16" t="s">
        <v>41</v>
      </c>
      <c r="E23" s="16" t="s">
        <v>41</v>
      </c>
      <c r="F23" s="16" t="s">
        <v>41</v>
      </c>
      <c r="G23" s="17" t="s">
        <v>41</v>
      </c>
      <c r="H23" s="17" t="s">
        <v>41</v>
      </c>
      <c r="I23" s="17" t="s">
        <v>41</v>
      </c>
      <c r="J23" s="17" t="s">
        <v>41</v>
      </c>
      <c r="K23" s="17" t="s">
        <v>41</v>
      </c>
      <c r="L23" s="18">
        <f>SUM(L17:L22)</f>
        <v>17050000</v>
      </c>
      <c r="M23" s="17" t="s">
        <v>41</v>
      </c>
      <c r="N23" s="18">
        <f>SUM(N17:N22)</f>
        <v>17546000</v>
      </c>
    </row>
    <row r="24" spans="1:16" x14ac:dyDescent="0.45">
      <c r="A24" s="10" t="s">
        <v>73</v>
      </c>
      <c r="B24" s="10" t="s">
        <v>71</v>
      </c>
      <c r="C24" s="11" t="s">
        <v>41</v>
      </c>
      <c r="D24" s="11" t="s">
        <v>41</v>
      </c>
      <c r="E24" s="11" t="s">
        <v>41</v>
      </c>
      <c r="F24" s="11" t="s">
        <v>40</v>
      </c>
      <c r="G24" s="12">
        <v>1</v>
      </c>
      <c r="H24" s="12">
        <v>0</v>
      </c>
      <c r="I24" s="12">
        <v>0</v>
      </c>
      <c r="J24" s="13">
        <f>G24-H24+I24</f>
        <v>1</v>
      </c>
      <c r="K24" s="12">
        <v>2200000</v>
      </c>
      <c r="L24" s="13">
        <f t="shared" si="1"/>
        <v>2200000</v>
      </c>
      <c r="M24" s="12">
        <v>2300000</v>
      </c>
      <c r="N24" s="13">
        <f t="shared" si="2"/>
        <v>2300000</v>
      </c>
    </row>
    <row r="25" spans="1:16" x14ac:dyDescent="0.45">
      <c r="A25" s="10"/>
      <c r="B25" s="10" t="s">
        <v>72</v>
      </c>
      <c r="C25" s="10" t="s">
        <v>74</v>
      </c>
      <c r="D25" s="10" t="s">
        <v>75</v>
      </c>
      <c r="E25" s="10" t="s">
        <v>76</v>
      </c>
      <c r="F25" s="11" t="s">
        <v>40</v>
      </c>
      <c r="G25" s="12">
        <v>1</v>
      </c>
      <c r="H25" s="12">
        <v>0</v>
      </c>
      <c r="I25" s="12">
        <v>0</v>
      </c>
      <c r="J25" s="13">
        <f>G25-H25+I25</f>
        <v>1</v>
      </c>
      <c r="K25" s="12">
        <v>50000</v>
      </c>
      <c r="L25" s="13">
        <f t="shared" si="1"/>
        <v>50000</v>
      </c>
      <c r="M25" s="12">
        <v>51000</v>
      </c>
      <c r="N25" s="13">
        <f t="shared" si="2"/>
        <v>51000</v>
      </c>
    </row>
    <row r="26" spans="1:16" x14ac:dyDescent="0.45">
      <c r="A26" s="10"/>
      <c r="B26" s="10"/>
      <c r="C26" s="10"/>
      <c r="D26" s="10"/>
      <c r="E26" s="10" t="s">
        <v>77</v>
      </c>
      <c r="F26" s="11" t="s">
        <v>40</v>
      </c>
      <c r="G26" s="12">
        <v>1</v>
      </c>
      <c r="H26" s="12">
        <v>0</v>
      </c>
      <c r="I26" s="12">
        <v>0</v>
      </c>
      <c r="J26" s="13">
        <f>G26-H26+I26</f>
        <v>1</v>
      </c>
      <c r="K26" s="12">
        <v>50000</v>
      </c>
      <c r="L26" s="13">
        <f t="shared" si="1"/>
        <v>50000</v>
      </c>
      <c r="M26" s="12">
        <v>51000</v>
      </c>
      <c r="N26" s="13">
        <f t="shared" si="2"/>
        <v>51000</v>
      </c>
    </row>
    <row r="27" spans="1:16" x14ac:dyDescent="0.45">
      <c r="A27" s="15" t="s">
        <v>11</v>
      </c>
      <c r="B27" s="16" t="s">
        <v>41</v>
      </c>
      <c r="C27" s="16" t="s">
        <v>41</v>
      </c>
      <c r="D27" s="16" t="s">
        <v>41</v>
      </c>
      <c r="E27" s="16" t="s">
        <v>41</v>
      </c>
      <c r="F27" s="16" t="s">
        <v>41</v>
      </c>
      <c r="G27" s="17" t="s">
        <v>41</v>
      </c>
      <c r="H27" s="17" t="s">
        <v>41</v>
      </c>
      <c r="I27" s="17" t="s">
        <v>41</v>
      </c>
      <c r="J27" s="17" t="s">
        <v>41</v>
      </c>
      <c r="K27" s="17" t="s">
        <v>41</v>
      </c>
      <c r="L27" s="18">
        <f>SUM(L24:L26)</f>
        <v>2300000</v>
      </c>
      <c r="M27" s="17" t="s">
        <v>41</v>
      </c>
      <c r="N27" s="18">
        <f>SUM(N24:N26)</f>
        <v>2402000</v>
      </c>
    </row>
    <row r="28" spans="1:16" x14ac:dyDescent="0.45">
      <c r="A28" s="15" t="s">
        <v>12</v>
      </c>
      <c r="B28" s="16" t="s">
        <v>41</v>
      </c>
      <c r="C28" s="16" t="s">
        <v>41</v>
      </c>
      <c r="D28" s="16" t="s">
        <v>41</v>
      </c>
      <c r="E28" s="16" t="s">
        <v>41</v>
      </c>
      <c r="F28" s="16" t="s">
        <v>41</v>
      </c>
      <c r="G28" s="17" t="s">
        <v>41</v>
      </c>
      <c r="H28" s="17" t="s">
        <v>41</v>
      </c>
      <c r="I28" s="17" t="s">
        <v>41</v>
      </c>
      <c r="J28" s="17" t="s">
        <v>41</v>
      </c>
      <c r="K28" s="17" t="s">
        <v>41</v>
      </c>
      <c r="L28" s="18">
        <f>L23+L27</f>
        <v>19350000</v>
      </c>
      <c r="M28" s="17" t="s">
        <v>41</v>
      </c>
      <c r="N28" s="18">
        <f>SUM(N23,N27)</f>
        <v>19948000</v>
      </c>
    </row>
    <row r="29" spans="1:16" x14ac:dyDescent="0.45">
      <c r="A29" s="19"/>
      <c r="B29" s="19" t="s">
        <v>13</v>
      </c>
      <c r="C29" s="20" t="s">
        <v>41</v>
      </c>
      <c r="D29" s="20" t="s">
        <v>41</v>
      </c>
      <c r="E29" s="20" t="s">
        <v>41</v>
      </c>
      <c r="F29" s="20" t="s">
        <v>40</v>
      </c>
      <c r="G29" s="21">
        <v>1</v>
      </c>
      <c r="H29" s="21">
        <v>0</v>
      </c>
      <c r="I29" s="21">
        <v>0</v>
      </c>
      <c r="J29" s="13">
        <f>G29-H29+I29</f>
        <v>1</v>
      </c>
      <c r="K29" s="12">
        <v>6000000</v>
      </c>
      <c r="L29" s="13">
        <f t="shared" ref="L29" si="3">ROUNDDOWN(J29*K29,0)</f>
        <v>6000000</v>
      </c>
      <c r="M29" s="12">
        <v>6100000</v>
      </c>
      <c r="N29" s="13">
        <f t="shared" ref="N29" si="4">ROUNDDOWN(J29*M29,0)</f>
        <v>6100000</v>
      </c>
    </row>
    <row r="30" spans="1:16" x14ac:dyDescent="0.45">
      <c r="A30" s="15" t="s">
        <v>14</v>
      </c>
      <c r="B30" s="16" t="s">
        <v>41</v>
      </c>
      <c r="C30" s="16" t="s">
        <v>41</v>
      </c>
      <c r="D30" s="16" t="s">
        <v>41</v>
      </c>
      <c r="E30" s="16" t="s">
        <v>41</v>
      </c>
      <c r="F30" s="16" t="s">
        <v>41</v>
      </c>
      <c r="G30" s="17" t="s">
        <v>41</v>
      </c>
      <c r="H30" s="17" t="s">
        <v>41</v>
      </c>
      <c r="I30" s="17" t="s">
        <v>41</v>
      </c>
      <c r="J30" s="17" t="s">
        <v>41</v>
      </c>
      <c r="K30" s="17" t="s">
        <v>41</v>
      </c>
      <c r="L30" s="18">
        <f>L28+L29</f>
        <v>25350000</v>
      </c>
      <c r="M30" s="17" t="s">
        <v>41</v>
      </c>
      <c r="N30" s="18">
        <f>N28+N29</f>
        <v>26048000</v>
      </c>
    </row>
    <row r="31" spans="1:16" ht="13.5" customHeight="1" thickBot="1" x14ac:dyDescent="0.5">
      <c r="A31" s="19"/>
      <c r="B31" s="19" t="s">
        <v>15</v>
      </c>
      <c r="C31" s="20" t="s">
        <v>70</v>
      </c>
      <c r="D31" s="20" t="s">
        <v>41</v>
      </c>
      <c r="E31" s="20" t="s">
        <v>41</v>
      </c>
      <c r="F31" s="20" t="s">
        <v>40</v>
      </c>
      <c r="G31" s="21">
        <v>1</v>
      </c>
      <c r="H31" s="21">
        <v>0</v>
      </c>
      <c r="I31" s="21">
        <v>0</v>
      </c>
      <c r="J31" s="13">
        <f>G31-H31+I31</f>
        <v>1</v>
      </c>
      <c r="K31" s="22">
        <v>5000000</v>
      </c>
      <c r="L31" s="13">
        <f t="shared" ref="L31" si="5">ROUNDDOWN(J31*K31,0)</f>
        <v>5000000</v>
      </c>
      <c r="M31" s="22">
        <v>5100000</v>
      </c>
      <c r="N31" s="13">
        <f t="shared" ref="N31" si="6">ROUNDDOWN(J31*M31,0)</f>
        <v>5100000</v>
      </c>
    </row>
    <row r="32" spans="1:16" ht="13.5" customHeight="1" thickTop="1" thickBot="1" x14ac:dyDescent="0.5">
      <c r="A32" s="15" t="s">
        <v>16</v>
      </c>
      <c r="B32" s="16" t="s">
        <v>41</v>
      </c>
      <c r="C32" s="16" t="s">
        <v>41</v>
      </c>
      <c r="D32" s="16" t="s">
        <v>41</v>
      </c>
      <c r="E32" s="16" t="s">
        <v>41</v>
      </c>
      <c r="F32" s="16" t="s">
        <v>41</v>
      </c>
      <c r="G32" s="17" t="s">
        <v>41</v>
      </c>
      <c r="H32" s="17" t="s">
        <v>41</v>
      </c>
      <c r="I32" s="17" t="s">
        <v>41</v>
      </c>
      <c r="J32" s="23" t="s">
        <v>41</v>
      </c>
      <c r="K32" s="24" t="s">
        <v>45</v>
      </c>
      <c r="L32" s="25">
        <f>L30+L31</f>
        <v>30350000</v>
      </c>
      <c r="M32" s="24" t="s">
        <v>46</v>
      </c>
      <c r="N32" s="25">
        <f>N30+N31</f>
        <v>31148000</v>
      </c>
    </row>
    <row r="33" spans="12:14" ht="13.8" thickTop="1" x14ac:dyDescent="0.45">
      <c r="L33" s="26"/>
      <c r="N33" s="26"/>
    </row>
  </sheetData>
  <mergeCells count="50">
    <mergeCell ref="P14:P17"/>
    <mergeCell ref="P18:P20"/>
    <mergeCell ref="G14:G15"/>
    <mergeCell ref="H14:H15"/>
    <mergeCell ref="I14:I15"/>
    <mergeCell ref="J14:J15"/>
    <mergeCell ref="K14:L14"/>
    <mergeCell ref="M14:N14"/>
    <mergeCell ref="A11:B11"/>
    <mergeCell ref="C11:F11"/>
    <mergeCell ref="A12:B12"/>
    <mergeCell ref="C12:F12"/>
    <mergeCell ref="A14:A16"/>
    <mergeCell ref="B14:B16"/>
    <mergeCell ref="C14:C16"/>
    <mergeCell ref="D14:D16"/>
    <mergeCell ref="E14:E16"/>
    <mergeCell ref="F14:F16"/>
    <mergeCell ref="A9:B9"/>
    <mergeCell ref="C9:F9"/>
    <mergeCell ref="H9:I9"/>
    <mergeCell ref="J9:K9"/>
    <mergeCell ref="A10:B10"/>
    <mergeCell ref="C10:F10"/>
    <mergeCell ref="H10:I10"/>
    <mergeCell ref="J10:K10"/>
    <mergeCell ref="L7:N7"/>
    <mergeCell ref="A8:B8"/>
    <mergeCell ref="C8:F8"/>
    <mergeCell ref="H8:I8"/>
    <mergeCell ref="J8:K8"/>
    <mergeCell ref="L8:N8"/>
    <mergeCell ref="A6:B6"/>
    <mergeCell ref="C6:F6"/>
    <mergeCell ref="H6:I6"/>
    <mergeCell ref="J6:K6"/>
    <mergeCell ref="A7:B7"/>
    <mergeCell ref="C7:F7"/>
    <mergeCell ref="H7:I7"/>
    <mergeCell ref="J7:K7"/>
    <mergeCell ref="A1:N1"/>
    <mergeCell ref="A4:B4"/>
    <mergeCell ref="C4:F4"/>
    <mergeCell ref="H4:I4"/>
    <mergeCell ref="J4:K4"/>
    <mergeCell ref="A5:B5"/>
    <mergeCell ref="C5:F5"/>
    <mergeCell ref="H5:I5"/>
    <mergeCell ref="J5:K5"/>
    <mergeCell ref="A2:N2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40" zoomScaleNormal="40" workbookViewId="0"/>
  </sheetViews>
  <sheetFormatPr defaultRowHeight="18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○計算書</vt:lpstr>
      <vt:lpstr>計算例</vt:lpstr>
      <vt:lpstr>【参考】実施フロー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2022-09-07T07:59:12Z</cp:lastPrinted>
  <dcterms:created xsi:type="dcterms:W3CDTF">2022-09-07T00:43:15Z</dcterms:created>
  <dcterms:modified xsi:type="dcterms:W3CDTF">2026-06-08T10:52:19Z</dcterms:modified>
</cp:coreProperties>
</file>