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53222"/>
  <bookViews>
    <workbookView tabRatio="958" windowHeight="11340" windowWidth="28800" xWindow="0" yWindow="0"/>
  </bookViews>
  <sheets>
    <sheet r:id="rId1" name="指定更新申請提出書類一覧表（訪問型サービス）" sheetId="1"/>
    <sheet r:id="rId2" name="別紙様式第三号（五）指定更新申請書" sheetId="2"/>
    <sheet r:id="rId3" name="付表第三号（一）訪問型サービス事業所の指定等に係る記載事項" sheetId="3"/>
    <sheet r:id="rId4" name="（参考）付表第三号（一）記載事項記入欄不足時の資料" sheetId="4"/>
    <sheet r:id="rId5" name="標準様式１ 訪問型サービス（１枚版）" sheetId="5"/>
    <sheet r:id="rId6" name="標準様式１ 訪問型サービス（100名）" sheetId="6"/>
    <sheet r:id="rId7" name="標準様式１ 記入方法 " sheetId="7"/>
    <sheet r:id="rId8" name="標準様式１ プルダウン・リスト " sheetId="8"/>
    <sheet r:id="rId9" name="標準様式１ 【記載例】訪問型サービス" sheetId="9"/>
    <sheet r:id="rId10" name="標準様式2 平面図" sheetId="10"/>
    <sheet r:id="rId11" name="標準様式２　平面図（記載例）" sheetId="11"/>
    <sheet r:id="rId12" name="標準様式４ 苦情を処理するために講ずる措置の概要" sheetId="12"/>
    <sheet r:id="rId13" name="標準様式４　苦情を処理するために講ずる措置の概要（記載例）" sheetId="13"/>
    <sheet r:id="rId14" name="標準様式5 誓約書" sheetId="14"/>
  </sheets>
  <definedNames>
    <definedName name="サービス提供責任者">'標準様式１ プルダウン・リスト '!$D$13:$D$24</definedName>
    <definedName name="管理者">'標準様式１ プルダウン・リスト '!$C$13:$C$24</definedName>
    <definedName localSheetId="0" name="訪問介護員">#REF!</definedName>
    <definedName name="訪問介護員">'標準様式１ プルダウン・リスト '!$E$13:$E$25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45" i="9" l="1"/>
  <c r="W44" i="9"/>
  <c r="R44" i="9"/>
  <c r="AE40" i="9"/>
  <c r="R50" i="9" s="1"/>
  <c r="AA40" i="9"/>
  <c r="R45" i="9" s="1"/>
  <c r="AB45" i="9" s="1"/>
  <c r="W50" i="9" s="1"/>
  <c r="Y40" i="9"/>
  <c r="V39" i="9"/>
  <c r="T39" i="9"/>
  <c r="J38" i="9"/>
  <c r="H38" i="9"/>
  <c r="F38" i="9"/>
  <c r="V37" i="9"/>
  <c r="T37" i="9"/>
  <c r="L37" i="9"/>
  <c r="L36" i="9"/>
  <c r="L38" i="9" s="1"/>
  <c r="L40" i="9" s="1"/>
  <c r="C45" i="9" s="1"/>
  <c r="J35" i="9"/>
  <c r="H35" i="9"/>
  <c r="F35" i="9"/>
  <c r="AU30" i="9"/>
  <c r="AW30" i="9" s="1"/>
  <c r="AW29" i="9"/>
  <c r="AU29" i="9"/>
  <c r="AW28" i="9"/>
  <c r="AU28" i="9"/>
  <c r="AU27" i="9"/>
  <c r="AW27" i="9" s="1"/>
  <c r="AU26" i="9"/>
  <c r="AW26" i="9" s="1"/>
  <c r="AW25" i="9"/>
  <c r="AU25" i="9"/>
  <c r="AW24" i="9"/>
  <c r="AU24" i="9"/>
  <c r="AU23" i="9"/>
  <c r="AW23" i="9" s="1"/>
  <c r="AU22" i="9"/>
  <c r="AW22" i="9" s="1"/>
  <c r="AW21" i="9"/>
  <c r="AU21" i="9"/>
  <c r="AU20" i="9"/>
  <c r="AW20" i="9" s="1"/>
  <c r="AU19" i="9"/>
  <c r="AW19" i="9" s="1"/>
  <c r="AU18" i="9"/>
  <c r="AW17" i="9"/>
  <c r="AU17" i="9"/>
  <c r="AU16" i="9"/>
  <c r="AW16" i="9" s="1"/>
  <c r="AW15" i="9"/>
  <c r="AU15" i="9"/>
  <c r="AU14" i="9"/>
  <c r="B14" i="9"/>
  <c r="B15" i="9" s="1"/>
  <c r="B16" i="9" s="1"/>
  <c r="B17" i="9" s="1"/>
  <c r="B18" i="9" s="1"/>
  <c r="B19" i="9" s="1"/>
  <c r="B20" i="9" s="1"/>
  <c r="B21" i="9" s="1"/>
  <c r="B22" i="9" s="1"/>
  <c r="B23" i="9" s="1"/>
  <c r="B24" i="9" s="1"/>
  <c r="B25" i="9" s="1"/>
  <c r="B26" i="9" s="1"/>
  <c r="B27" i="9" s="1"/>
  <c r="B28" i="9" s="1"/>
  <c r="B29" i="9" s="1"/>
  <c r="B30" i="9" s="1"/>
  <c r="AW13" i="9"/>
  <c r="AU13" i="9"/>
  <c r="AG11" i="9"/>
  <c r="AG12" i="9" s="1"/>
  <c r="X11" i="9"/>
  <c r="X12" i="9" s="1"/>
  <c r="AT10" i="9"/>
  <c r="AT11" i="9" s="1"/>
  <c r="AT12" i="9" s="1"/>
  <c r="AS10" i="9"/>
  <c r="AS11" i="9" s="1"/>
  <c r="AS12" i="9" s="1"/>
  <c r="AR10" i="9"/>
  <c r="AR11" i="9" s="1"/>
  <c r="AR12" i="9" s="1"/>
  <c r="AI10" i="9"/>
  <c r="T10" i="9"/>
  <c r="AU8" i="9"/>
  <c r="X2" i="9"/>
  <c r="AQ11" i="9" s="1"/>
  <c r="AQ12" i="9" s="1"/>
  <c r="W127" i="6"/>
  <c r="W126" i="6"/>
  <c r="R126" i="6"/>
  <c r="AE122" i="6"/>
  <c r="R132" i="6" s="1"/>
  <c r="AA122" i="6"/>
  <c r="R127" i="6" s="1"/>
  <c r="Y122" i="6"/>
  <c r="V121" i="6"/>
  <c r="T121" i="6"/>
  <c r="V120" i="6"/>
  <c r="T120" i="6"/>
  <c r="L120" i="6"/>
  <c r="L122" i="6" s="1"/>
  <c r="C127" i="6" s="1"/>
  <c r="J120" i="6"/>
  <c r="H120" i="6"/>
  <c r="F120" i="6"/>
  <c r="V119" i="6"/>
  <c r="T119" i="6"/>
  <c r="L119" i="6"/>
  <c r="V118" i="6"/>
  <c r="T118" i="6"/>
  <c r="L118" i="6"/>
  <c r="J117" i="6"/>
  <c r="H117" i="6"/>
  <c r="F117" i="6"/>
  <c r="AU112" i="6"/>
  <c r="AW112" i="6" s="1"/>
  <c r="AU111" i="6"/>
  <c r="AW111" i="6" s="1"/>
  <c r="AU110" i="6"/>
  <c r="AW110" i="6" s="1"/>
  <c r="AU109" i="6"/>
  <c r="AW109" i="6" s="1"/>
  <c r="AU108" i="6"/>
  <c r="AW108" i="6" s="1"/>
  <c r="AU107" i="6"/>
  <c r="AW107" i="6" s="1"/>
  <c r="AU106" i="6"/>
  <c r="AW106" i="6" s="1"/>
  <c r="AU105" i="6"/>
  <c r="AW105" i="6" s="1"/>
  <c r="AW104" i="6"/>
  <c r="AU104" i="6"/>
  <c r="AU103" i="6"/>
  <c r="AW103" i="6" s="1"/>
  <c r="AU102" i="6"/>
  <c r="AW102" i="6" s="1"/>
  <c r="AU101" i="6"/>
  <c r="AW101" i="6" s="1"/>
  <c r="AU100" i="6"/>
  <c r="AW100" i="6" s="1"/>
  <c r="AU99" i="6"/>
  <c r="AW99" i="6" s="1"/>
  <c r="AU98" i="6"/>
  <c r="AW98" i="6" s="1"/>
  <c r="AU97" i="6"/>
  <c r="AW97" i="6" s="1"/>
  <c r="AU96" i="6"/>
  <c r="AW96" i="6" s="1"/>
  <c r="AU95" i="6"/>
  <c r="AW95" i="6" s="1"/>
  <c r="AU94" i="6"/>
  <c r="AW94" i="6" s="1"/>
  <c r="AU93" i="6"/>
  <c r="AW93" i="6" s="1"/>
  <c r="AU92" i="6"/>
  <c r="AW92" i="6" s="1"/>
  <c r="AU91" i="6"/>
  <c r="AW91" i="6" s="1"/>
  <c r="AU90" i="6"/>
  <c r="AW90" i="6" s="1"/>
  <c r="AU89" i="6"/>
  <c r="AW89" i="6" s="1"/>
  <c r="AU88" i="6"/>
  <c r="AW88" i="6" s="1"/>
  <c r="AU87" i="6"/>
  <c r="AW87" i="6" s="1"/>
  <c r="AW86" i="6"/>
  <c r="AU86" i="6"/>
  <c r="AU85" i="6"/>
  <c r="AW85" i="6" s="1"/>
  <c r="AU84" i="6"/>
  <c r="AW84" i="6" s="1"/>
  <c r="AU83" i="6"/>
  <c r="AW83" i="6" s="1"/>
  <c r="AU82" i="6"/>
  <c r="AW82" i="6" s="1"/>
  <c r="AU81" i="6"/>
  <c r="AW81" i="6" s="1"/>
  <c r="AU80" i="6"/>
  <c r="AW80" i="6" s="1"/>
  <c r="AU79" i="6"/>
  <c r="AW79" i="6" s="1"/>
  <c r="AU78" i="6"/>
  <c r="AW78" i="6" s="1"/>
  <c r="AU77" i="6"/>
  <c r="AW77" i="6" s="1"/>
  <c r="AU76" i="6"/>
  <c r="AW76" i="6" s="1"/>
  <c r="AU75" i="6"/>
  <c r="AW75" i="6" s="1"/>
  <c r="AU74" i="6"/>
  <c r="AW74" i="6" s="1"/>
  <c r="AU73" i="6"/>
  <c r="AW73" i="6" s="1"/>
  <c r="AU72" i="6"/>
  <c r="AW72" i="6" s="1"/>
  <c r="AW71" i="6"/>
  <c r="AU71" i="6"/>
  <c r="AU70" i="6"/>
  <c r="AW70" i="6" s="1"/>
  <c r="AU69" i="6"/>
  <c r="AW69" i="6" s="1"/>
  <c r="AU68" i="6"/>
  <c r="AW68" i="6" s="1"/>
  <c r="AU67" i="6"/>
  <c r="AW67" i="6" s="1"/>
  <c r="AU66" i="6"/>
  <c r="AW66" i="6" s="1"/>
  <c r="AU65" i="6"/>
  <c r="AW65" i="6" s="1"/>
  <c r="AU64" i="6"/>
  <c r="AW64" i="6" s="1"/>
  <c r="AU63" i="6"/>
  <c r="AW63" i="6" s="1"/>
  <c r="AU62" i="6"/>
  <c r="AW62" i="6" s="1"/>
  <c r="AU61" i="6"/>
  <c r="AW61" i="6" s="1"/>
  <c r="AU60" i="6"/>
  <c r="AW60" i="6" s="1"/>
  <c r="AU59" i="6"/>
  <c r="AW59" i="6" s="1"/>
  <c r="AU58" i="6"/>
  <c r="AW58" i="6" s="1"/>
  <c r="AU57" i="6"/>
  <c r="AW57" i="6" s="1"/>
  <c r="AU56" i="6"/>
  <c r="AW56" i="6" s="1"/>
  <c r="AU55" i="6"/>
  <c r="AW55" i="6" s="1"/>
  <c r="AU54" i="6"/>
  <c r="AW54" i="6" s="1"/>
  <c r="AU53" i="6"/>
  <c r="AW53" i="6" s="1"/>
  <c r="AU52" i="6"/>
  <c r="AW52" i="6" s="1"/>
  <c r="AU51" i="6"/>
  <c r="AW51" i="6" s="1"/>
  <c r="AU50" i="6"/>
  <c r="AW50" i="6" s="1"/>
  <c r="AU49" i="6"/>
  <c r="AW49" i="6" s="1"/>
  <c r="AU48" i="6"/>
  <c r="AW48" i="6" s="1"/>
  <c r="AU47" i="6"/>
  <c r="AW47" i="6" s="1"/>
  <c r="AU46" i="6"/>
  <c r="AW46" i="6" s="1"/>
  <c r="AU45" i="6"/>
  <c r="AW45" i="6" s="1"/>
  <c r="AU44" i="6"/>
  <c r="AW44" i="6" s="1"/>
  <c r="AU43" i="6"/>
  <c r="AW43" i="6" s="1"/>
  <c r="AU42" i="6"/>
  <c r="AW42" i="6" s="1"/>
  <c r="AU41" i="6"/>
  <c r="AW41" i="6" s="1"/>
  <c r="AU40" i="6"/>
  <c r="AW40" i="6" s="1"/>
  <c r="AU39" i="6"/>
  <c r="AW39" i="6" s="1"/>
  <c r="AU38" i="6"/>
  <c r="AW38" i="6" s="1"/>
  <c r="AU37" i="6"/>
  <c r="AW37" i="6" s="1"/>
  <c r="AU36" i="6"/>
  <c r="AW36" i="6" s="1"/>
  <c r="AU35" i="6"/>
  <c r="AW35" i="6" s="1"/>
  <c r="AU34" i="6"/>
  <c r="AW34" i="6" s="1"/>
  <c r="AU33" i="6"/>
  <c r="AW33" i="6" s="1"/>
  <c r="AU32" i="6"/>
  <c r="AW32" i="6" s="1"/>
  <c r="AU31" i="6"/>
  <c r="AW31" i="6" s="1"/>
  <c r="AU30" i="6"/>
  <c r="AW30" i="6" s="1"/>
  <c r="AU29" i="6"/>
  <c r="AW29" i="6" s="1"/>
  <c r="AW28" i="6"/>
  <c r="AU28" i="6"/>
  <c r="AU27" i="6"/>
  <c r="AW27" i="6" s="1"/>
  <c r="AU26" i="6"/>
  <c r="AW26" i="6" s="1"/>
  <c r="AU25" i="6"/>
  <c r="AW25" i="6" s="1"/>
  <c r="AU24" i="6"/>
  <c r="AW24" i="6" s="1"/>
  <c r="AU23" i="6"/>
  <c r="AW23" i="6" s="1"/>
  <c r="AU22" i="6"/>
  <c r="AW22" i="6" s="1"/>
  <c r="AU21" i="6"/>
  <c r="AW21" i="6" s="1"/>
  <c r="AU20" i="6"/>
  <c r="AW20" i="6" s="1"/>
  <c r="AU19" i="6"/>
  <c r="AW19" i="6" s="1"/>
  <c r="AU18" i="6"/>
  <c r="AW18" i="6" s="1"/>
  <c r="AU17" i="6"/>
  <c r="AW17" i="6" s="1"/>
  <c r="AU16" i="6"/>
  <c r="AW16" i="6" s="1"/>
  <c r="B16" i="6"/>
  <c r="B17" i="6" s="1"/>
  <c r="B18" i="6" s="1"/>
  <c r="B19" i="6" s="1"/>
  <c r="B20" i="6" s="1"/>
  <c r="B21" i="6" s="1"/>
  <c r="B22" i="6" s="1"/>
  <c r="B23" i="6" s="1"/>
  <c r="B24" i="6" s="1"/>
  <c r="B25" i="6" s="1"/>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B54" i="6" s="1"/>
  <c r="B55" i="6" s="1"/>
  <c r="B56" i="6" s="1"/>
  <c r="B57" i="6" s="1"/>
  <c r="B58" i="6" s="1"/>
  <c r="B59" i="6" s="1"/>
  <c r="B60" i="6" s="1"/>
  <c r="B61" i="6" s="1"/>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B87" i="6" s="1"/>
  <c r="B88" i="6" s="1"/>
  <c r="B89" i="6" s="1"/>
  <c r="B90" i="6" s="1"/>
  <c r="B91" i="6" s="1"/>
  <c r="B92" i="6" s="1"/>
  <c r="B93" i="6" s="1"/>
  <c r="B94" i="6" s="1"/>
  <c r="B95" i="6" s="1"/>
  <c r="B96" i="6" s="1"/>
  <c r="B97" i="6" s="1"/>
  <c r="B98" i="6" s="1"/>
  <c r="B99" i="6" s="1"/>
  <c r="B100" i="6" s="1"/>
  <c r="B101" i="6" s="1"/>
  <c r="B102" i="6" s="1"/>
  <c r="B103" i="6" s="1"/>
  <c r="B104" i="6" s="1"/>
  <c r="B105" i="6" s="1"/>
  <c r="B106" i="6" s="1"/>
  <c r="B107" i="6" s="1"/>
  <c r="B108" i="6" s="1"/>
  <c r="B109" i="6" s="1"/>
  <c r="B110" i="6" s="1"/>
  <c r="B111" i="6" s="1"/>
  <c r="B112" i="6" s="1"/>
  <c r="AU15" i="6"/>
  <c r="AW15" i="6" s="1"/>
  <c r="B15" i="6"/>
  <c r="AW14" i="6"/>
  <c r="AU14" i="6"/>
  <c r="B14" i="6"/>
  <c r="AU13" i="6"/>
  <c r="AW13" i="6" s="1"/>
  <c r="AT10" i="6"/>
  <c r="AT11" i="6" s="1"/>
  <c r="AT12" i="6" s="1"/>
  <c r="AS10" i="6"/>
  <c r="AS11" i="6" s="1"/>
  <c r="AS12" i="6" s="1"/>
  <c r="AR10" i="6"/>
  <c r="AR11" i="6" s="1"/>
  <c r="AR12" i="6" s="1"/>
  <c r="AU8" i="6"/>
  <c r="X2" i="6"/>
  <c r="AP11" i="6" s="1"/>
  <c r="AP12" i="6" s="1"/>
  <c r="W45" i="5"/>
  <c r="W44" i="5"/>
  <c r="R44" i="5"/>
  <c r="AE40" i="5"/>
  <c r="R50" i="5" s="1"/>
  <c r="AA40" i="5"/>
  <c r="R45" i="5" s="1"/>
  <c r="Y40" i="5"/>
  <c r="V39" i="5"/>
  <c r="T39" i="5"/>
  <c r="V38" i="5"/>
  <c r="T38" i="5"/>
  <c r="J38" i="5"/>
  <c r="H38" i="5"/>
  <c r="F38" i="5"/>
  <c r="V37" i="5"/>
  <c r="T37" i="5"/>
  <c r="L37" i="5"/>
  <c r="V36" i="5"/>
  <c r="T36" i="5"/>
  <c r="L36" i="5"/>
  <c r="J35" i="5"/>
  <c r="H35" i="5"/>
  <c r="F35" i="5"/>
  <c r="AU30" i="5"/>
  <c r="AW30" i="5" s="1"/>
  <c r="AU29" i="5"/>
  <c r="AW29" i="5" s="1"/>
  <c r="AU28" i="5"/>
  <c r="AW28" i="5" s="1"/>
  <c r="AU27" i="5"/>
  <c r="AW27" i="5" s="1"/>
  <c r="AU26" i="5"/>
  <c r="AW26" i="5" s="1"/>
  <c r="AU25" i="5"/>
  <c r="AW25" i="5" s="1"/>
  <c r="AU24" i="5"/>
  <c r="AW24" i="5" s="1"/>
  <c r="AU23" i="5"/>
  <c r="AW23" i="5" s="1"/>
  <c r="AU22" i="5"/>
  <c r="AW22" i="5" s="1"/>
  <c r="AU21" i="5"/>
  <c r="AW21" i="5" s="1"/>
  <c r="AU20" i="5"/>
  <c r="AW20" i="5" s="1"/>
  <c r="AU19" i="5"/>
  <c r="AW19" i="5" s="1"/>
  <c r="AU18" i="5"/>
  <c r="AW18" i="5" s="1"/>
  <c r="AU17" i="5"/>
  <c r="AW17" i="5" s="1"/>
  <c r="AU16" i="5"/>
  <c r="AW16" i="5" s="1"/>
  <c r="AU15" i="5"/>
  <c r="AW15" i="5" s="1"/>
  <c r="AU14" i="5"/>
  <c r="AW14" i="5" s="1"/>
  <c r="B14" i="5"/>
  <c r="B15" i="5" s="1"/>
  <c r="B16" i="5" s="1"/>
  <c r="B17" i="5" s="1"/>
  <c r="B18" i="5" s="1"/>
  <c r="B19" i="5" s="1"/>
  <c r="B20" i="5" s="1"/>
  <c r="B21" i="5" s="1"/>
  <c r="B22" i="5" s="1"/>
  <c r="B23" i="5" s="1"/>
  <c r="B24" i="5" s="1"/>
  <c r="B25" i="5" s="1"/>
  <c r="B26" i="5" s="1"/>
  <c r="B27" i="5" s="1"/>
  <c r="B28" i="5" s="1"/>
  <c r="B29" i="5" s="1"/>
  <c r="B30" i="5" s="1"/>
  <c r="AU13" i="5"/>
  <c r="AW13" i="5" s="1"/>
  <c r="AT11" i="5"/>
  <c r="AT12" i="5" s="1"/>
  <c r="AT10" i="5"/>
  <c r="AS10" i="5"/>
  <c r="AS11" i="5" s="1"/>
  <c r="AS12" i="5" s="1"/>
  <c r="AR10" i="5"/>
  <c r="AR11" i="5" s="1"/>
  <c r="AR12" i="5" s="1"/>
  <c r="AC10" i="5"/>
  <c r="Z10" i="5"/>
  <c r="AU8" i="5"/>
  <c r="X2" i="5"/>
  <c r="AL11" i="5" s="1"/>
  <c r="AL12" i="5" s="1"/>
  <c r="V122" i="6" l="1"/>
  <c r="AJ10" i="9"/>
  <c r="Y11" i="9"/>
  <c r="Y12" i="9" s="1"/>
  <c r="AM10" i="9"/>
  <c r="AB11" i="9"/>
  <c r="AB12" i="9" s="1"/>
  <c r="AH10" i="5"/>
  <c r="AN10" i="5"/>
  <c r="P10" i="9"/>
  <c r="AN10" i="9"/>
  <c r="AC11" i="9"/>
  <c r="AC12" i="9" s="1"/>
  <c r="S10" i="9"/>
  <c r="AQ10" i="9"/>
  <c r="AF11" i="9"/>
  <c r="AF12" i="9" s="1"/>
  <c r="W10" i="9"/>
  <c r="AJ11" i="9"/>
  <c r="AJ12" i="9" s="1"/>
  <c r="AB127" i="6"/>
  <c r="W132" i="6" s="1"/>
  <c r="X10" i="9"/>
  <c r="AK11" i="9"/>
  <c r="AK12" i="9" s="1"/>
  <c r="P10" i="5"/>
  <c r="Y11" i="5"/>
  <c r="Y12" i="5" s="1"/>
  <c r="AB132" i="6"/>
  <c r="AA10" i="9"/>
  <c r="P11" i="9"/>
  <c r="P12" i="9" s="1"/>
  <c r="AN11" i="9"/>
  <c r="AN12" i="9" s="1"/>
  <c r="AZ6" i="5"/>
  <c r="S11" i="5"/>
  <c r="S12" i="5" s="1"/>
  <c r="T40" i="5"/>
  <c r="AB10" i="9"/>
  <c r="Q11" i="9"/>
  <c r="Q12" i="9" s="1"/>
  <c r="AO11" i="9"/>
  <c r="AO12" i="9" s="1"/>
  <c r="AB50" i="9"/>
  <c r="V40" i="5"/>
  <c r="AB45" i="5"/>
  <c r="W50" i="5" s="1"/>
  <c r="AE10" i="9"/>
  <c r="T11" i="9"/>
  <c r="T12" i="9" s="1"/>
  <c r="R10" i="5"/>
  <c r="AD11" i="5"/>
  <c r="AD12" i="5" s="1"/>
  <c r="U10" i="5"/>
  <c r="AI11" i="5"/>
  <c r="AI12" i="5" s="1"/>
  <c r="X10" i="5"/>
  <c r="AO11" i="5"/>
  <c r="AO12" i="5" s="1"/>
  <c r="AB50" i="5"/>
  <c r="AF10" i="9"/>
  <c r="U11" i="9"/>
  <c r="U12" i="9" s="1"/>
  <c r="T10" i="5"/>
  <c r="Y10" i="5"/>
  <c r="AD10" i="5"/>
  <c r="AJ10" i="5"/>
  <c r="AO10" i="5"/>
  <c r="U11" i="5"/>
  <c r="U12" i="5" s="1"/>
  <c r="Z11" i="5"/>
  <c r="Z12" i="5" s="1"/>
  <c r="AE11" i="5"/>
  <c r="AE12" i="5" s="1"/>
  <c r="AK11" i="5"/>
  <c r="AK12" i="5" s="1"/>
  <c r="AP11" i="5"/>
  <c r="AP12" i="5" s="1"/>
  <c r="AF10" i="5"/>
  <c r="AK10" i="5"/>
  <c r="AP10" i="5"/>
  <c r="Q11" i="5"/>
  <c r="Q12" i="5" s="1"/>
  <c r="V11" i="5"/>
  <c r="V12" i="5" s="1"/>
  <c r="AA11" i="5"/>
  <c r="AA12" i="5" s="1"/>
  <c r="AG11" i="5"/>
  <c r="AG12" i="5" s="1"/>
  <c r="AN11" i="5"/>
  <c r="AN12" i="5" s="1"/>
  <c r="AJ11" i="5"/>
  <c r="AJ12" i="5" s="1"/>
  <c r="AF11" i="5"/>
  <c r="AF12" i="5" s="1"/>
  <c r="AB11" i="5"/>
  <c r="AB12" i="5" s="1"/>
  <c r="X11" i="5"/>
  <c r="X12" i="5" s="1"/>
  <c r="T11" i="5"/>
  <c r="T12" i="5" s="1"/>
  <c r="P11" i="5"/>
  <c r="P12" i="5" s="1"/>
  <c r="AQ10" i="5"/>
  <c r="AM10" i="5"/>
  <c r="AI10" i="5"/>
  <c r="AE10" i="5"/>
  <c r="AA10" i="5"/>
  <c r="W10" i="5"/>
  <c r="S10" i="5"/>
  <c r="AQ11" i="5"/>
  <c r="AQ12" i="5" s="1"/>
  <c r="Q10" i="5"/>
  <c r="V10" i="5"/>
  <c r="AB10" i="5"/>
  <c r="AG10" i="5"/>
  <c r="AL10" i="5"/>
  <c r="R11" i="5"/>
  <c r="R12" i="5" s="1"/>
  <c r="W11" i="5"/>
  <c r="W12" i="5" s="1"/>
  <c r="AC11" i="5"/>
  <c r="AC12" i="5" s="1"/>
  <c r="AH11" i="5"/>
  <c r="AH12" i="5" s="1"/>
  <c r="AM11" i="5"/>
  <c r="AM12" i="5" s="1"/>
  <c r="L38" i="5"/>
  <c r="L40" i="5" s="1"/>
  <c r="C45" i="5" s="1"/>
  <c r="AZ6" i="6"/>
  <c r="R10" i="6"/>
  <c r="V10" i="6"/>
  <c r="Z10" i="6"/>
  <c r="AD10" i="6"/>
  <c r="AH10" i="6"/>
  <c r="AL10" i="6"/>
  <c r="AP10" i="6"/>
  <c r="S11" i="6"/>
  <c r="S12" i="6" s="1"/>
  <c r="W11" i="6"/>
  <c r="W12" i="6" s="1"/>
  <c r="AA11" i="6"/>
  <c r="AA12" i="6" s="1"/>
  <c r="AE11" i="6"/>
  <c r="AE12" i="6" s="1"/>
  <c r="AI11" i="6"/>
  <c r="AI12" i="6" s="1"/>
  <c r="AM11" i="6"/>
  <c r="AM12" i="6" s="1"/>
  <c r="AQ11" i="6"/>
  <c r="AQ12" i="6" s="1"/>
  <c r="S10" i="6"/>
  <c r="W10" i="6"/>
  <c r="AA10" i="6"/>
  <c r="AE10" i="6"/>
  <c r="AI10" i="6"/>
  <c r="AM10" i="6"/>
  <c r="AQ10" i="6"/>
  <c r="P11" i="6"/>
  <c r="P12" i="6" s="1"/>
  <c r="T11" i="6"/>
  <c r="T12" i="6" s="1"/>
  <c r="X11" i="6"/>
  <c r="X12" i="6" s="1"/>
  <c r="AB11" i="6"/>
  <c r="AB12" i="6" s="1"/>
  <c r="AF11" i="6"/>
  <c r="AF12" i="6" s="1"/>
  <c r="AJ11" i="6"/>
  <c r="AJ12" i="6" s="1"/>
  <c r="AN11" i="6"/>
  <c r="AN12" i="6" s="1"/>
  <c r="L127" i="6"/>
  <c r="I127" i="6"/>
  <c r="T36" i="9"/>
  <c r="AW14" i="9"/>
  <c r="V36" i="9" s="1"/>
  <c r="V40" i="9" s="1"/>
  <c r="T38" i="9"/>
  <c r="AW18" i="9"/>
  <c r="V38" i="9" s="1"/>
  <c r="I45" i="9"/>
  <c r="L45" i="9" s="1"/>
  <c r="P10" i="6"/>
  <c r="T10" i="6"/>
  <c r="X10" i="6"/>
  <c r="AB10" i="6"/>
  <c r="AF10" i="6"/>
  <c r="AJ10" i="6"/>
  <c r="AN10" i="6"/>
  <c r="Q11" i="6"/>
  <c r="Q12" i="6" s="1"/>
  <c r="U11" i="6"/>
  <c r="U12" i="6" s="1"/>
  <c r="Y11" i="6"/>
  <c r="Y12" i="6" s="1"/>
  <c r="AC11" i="6"/>
  <c r="AC12" i="6" s="1"/>
  <c r="AG11" i="6"/>
  <c r="AG12" i="6" s="1"/>
  <c r="AK11" i="6"/>
  <c r="AK12" i="6" s="1"/>
  <c r="AO11" i="6"/>
  <c r="AO12" i="6" s="1"/>
  <c r="T122" i="6"/>
  <c r="Q10" i="6"/>
  <c r="U10" i="6"/>
  <c r="Y10" i="6"/>
  <c r="AC10" i="6"/>
  <c r="AG10" i="6"/>
  <c r="AK10" i="6"/>
  <c r="AO10" i="6"/>
  <c r="R11" i="6"/>
  <c r="R12" i="6" s="1"/>
  <c r="V11" i="6"/>
  <c r="V12" i="6" s="1"/>
  <c r="Z11" i="6"/>
  <c r="Z12" i="6" s="1"/>
  <c r="AD11" i="6"/>
  <c r="AD12" i="6" s="1"/>
  <c r="AH11" i="6"/>
  <c r="AH12" i="6" s="1"/>
  <c r="AL11" i="6"/>
  <c r="AL12" i="6" s="1"/>
  <c r="Q10" i="9"/>
  <c r="U10" i="9"/>
  <c r="Y10" i="9"/>
  <c r="AC10" i="9"/>
  <c r="AG10" i="9"/>
  <c r="AK10" i="9"/>
  <c r="AO10" i="9"/>
  <c r="R11" i="9"/>
  <c r="R12" i="9" s="1"/>
  <c r="V11" i="9"/>
  <c r="V12" i="9" s="1"/>
  <c r="Z11" i="9"/>
  <c r="Z12" i="9" s="1"/>
  <c r="AD11" i="9"/>
  <c r="AD12" i="9" s="1"/>
  <c r="AH11" i="9"/>
  <c r="AH12" i="9" s="1"/>
  <c r="AL11" i="9"/>
  <c r="AL12" i="9" s="1"/>
  <c r="AP11" i="9"/>
  <c r="AP12" i="9" s="1"/>
  <c r="AZ6" i="9"/>
  <c r="R10" i="9"/>
  <c r="V10" i="9"/>
  <c r="Z10" i="9"/>
  <c r="AD10" i="9"/>
  <c r="AH10" i="9"/>
  <c r="AL10" i="9"/>
  <c r="AP10" i="9"/>
  <c r="S11" i="9"/>
  <c r="S12" i="9" s="1"/>
  <c r="W11" i="9"/>
  <c r="W12" i="9" s="1"/>
  <c r="AA11" i="9"/>
  <c r="AA12" i="9" s="1"/>
  <c r="AE11" i="9"/>
  <c r="AE12" i="9" s="1"/>
  <c r="AI11" i="9"/>
  <c r="AI12" i="9" s="1"/>
  <c r="AM11" i="9"/>
  <c r="AM12" i="9" s="1"/>
  <c r="T40" i="9" l="1"/>
  <c r="I45" i="5"/>
  <c r="L45" i="5"/>
</calcChain>
</file>

<file path=xl/sharedStrings.xml><?xml version="1.0" encoding="utf-8"?>
<sst xmlns="http://schemas.openxmlformats.org/spreadsheetml/2006/main" count="849" uniqueCount="488">
  <si>
    <t>介護予防・日常生活支援総合事業（訪問型サービス）の指定更新申請に係る提出書類一覧表</t>
    <rPh sb="0" eb="2">
      <t>カイゴ</t>
    </rPh>
    <rPh sb="2" eb="4">
      <t>ヨボウ</t>
    </rPh>
    <rPh sb="5" eb="7">
      <t>ニチジョウ</t>
    </rPh>
    <rPh sb="7" eb="9">
      <t>セイカツ</t>
    </rPh>
    <rPh sb="9" eb="11">
      <t>シエン</t>
    </rPh>
    <rPh sb="11" eb="13">
      <t>ソウゴウ</t>
    </rPh>
    <rPh sb="13" eb="15">
      <t>ジギョウ</t>
    </rPh>
    <rPh sb="16" eb="18">
      <t>ホウモン</t>
    </rPh>
    <rPh sb="18" eb="19">
      <t>ガタ</t>
    </rPh>
    <rPh sb="25" eb="27">
      <t>シテイ</t>
    </rPh>
    <rPh sb="26" eb="27">
      <t>ギョウシャ</t>
    </rPh>
    <rPh sb="27" eb="29">
      <t>コウシン</t>
    </rPh>
    <rPh sb="29" eb="31">
      <t>シンセイ</t>
    </rPh>
    <rPh sb="32" eb="33">
      <t>カカ</t>
    </rPh>
    <rPh sb="34" eb="36">
      <t>テイシュツ</t>
    </rPh>
    <rPh sb="36" eb="38">
      <t>ショルイ</t>
    </rPh>
    <rPh sb="38" eb="40">
      <t>イチラン</t>
    </rPh>
    <rPh sb="40" eb="41">
      <t>ヒョウ</t>
    </rPh>
    <phoneticPr fontId="5"/>
  </si>
  <si>
    <t>（当該一覧表を一番上にして，順番のとおり書類を整えて提出してください。）</t>
    <rPh sb="1" eb="3">
      <t>トウガイ</t>
    </rPh>
    <rPh sb="3" eb="5">
      <t>イチラン</t>
    </rPh>
    <rPh sb="5" eb="6">
      <t>ヒョウ</t>
    </rPh>
    <rPh sb="7" eb="9">
      <t>イチバン</t>
    </rPh>
    <rPh sb="9" eb="10">
      <t>ウエ</t>
    </rPh>
    <rPh sb="14" eb="16">
      <t>ジュンバン</t>
    </rPh>
    <rPh sb="20" eb="22">
      <t>ショルイ</t>
    </rPh>
    <rPh sb="23" eb="24">
      <t>トトノ</t>
    </rPh>
    <rPh sb="26" eb="28">
      <t>テイシュツ</t>
    </rPh>
    <phoneticPr fontId="5"/>
  </si>
  <si>
    <t>申請する事業所の名称</t>
    <rPh sb="0" eb="2">
      <t>シンセイ</t>
    </rPh>
    <phoneticPr fontId="5"/>
  </si>
  <si>
    <t>受　付　日</t>
    <rPh sb="0" eb="1">
      <t>ウケ</t>
    </rPh>
    <rPh sb="2" eb="3">
      <t>ツキ</t>
    </rPh>
    <rPh sb="4" eb="5">
      <t>ヒ</t>
    </rPh>
    <phoneticPr fontId="5"/>
  </si>
  <si>
    <t>担当者氏名</t>
    <rPh sb="0" eb="3">
      <t>タントウシャ</t>
    </rPh>
    <rPh sb="3" eb="5">
      <t>シメイ</t>
    </rPh>
    <phoneticPr fontId="5"/>
  </si>
  <si>
    <t>連　絡　先</t>
    <rPh sb="0" eb="1">
      <t>レン</t>
    </rPh>
    <rPh sb="2" eb="3">
      <t>ラク</t>
    </rPh>
    <rPh sb="4" eb="5">
      <t>サキ</t>
    </rPh>
    <phoneticPr fontId="5"/>
  </si>
  <si>
    <t>№</t>
    <phoneticPr fontId="5"/>
  </si>
  <si>
    <t>提　出　書　類</t>
    <rPh sb="0" eb="1">
      <t>テイ</t>
    </rPh>
    <rPh sb="2" eb="3">
      <t>シュツ</t>
    </rPh>
    <phoneticPr fontId="5"/>
  </si>
  <si>
    <t>備　　考</t>
    <rPh sb="0" eb="1">
      <t>ビ</t>
    </rPh>
    <rPh sb="3" eb="4">
      <t>コウ</t>
    </rPh>
    <phoneticPr fontId="5"/>
  </si>
  <si>
    <t>チェック欄</t>
    <phoneticPr fontId="5"/>
  </si>
  <si>
    <t>　指定更新申請書</t>
    <rPh sb="1" eb="3">
      <t>シテイ</t>
    </rPh>
    <rPh sb="3" eb="5">
      <t>コウシン</t>
    </rPh>
    <rPh sb="5" eb="7">
      <t>シンセイ</t>
    </rPh>
    <rPh sb="7" eb="8">
      <t>ショ</t>
    </rPh>
    <phoneticPr fontId="5"/>
  </si>
  <si>
    <t>別紙様式第三号（五）</t>
    <rPh sb="0" eb="2">
      <t>ベッシ</t>
    </rPh>
    <rPh sb="2" eb="4">
      <t>ヨウシキ</t>
    </rPh>
    <rPh sb="4" eb="5">
      <t>ダイ</t>
    </rPh>
    <rPh sb="5" eb="7">
      <t>サンゴウ</t>
    </rPh>
    <rPh sb="8" eb="9">
      <t>ゴ</t>
    </rPh>
    <phoneticPr fontId="5"/>
  </si>
  <si>
    <t>　訪問型サービス事業所の指定に係る記載事項</t>
    <rPh sb="1" eb="3">
      <t>ホウモン</t>
    </rPh>
    <rPh sb="3" eb="4">
      <t>ガタ</t>
    </rPh>
    <rPh sb="10" eb="11">
      <t>ショ</t>
    </rPh>
    <rPh sb="12" eb="14">
      <t>シテイ</t>
    </rPh>
    <rPh sb="15" eb="16">
      <t>カカ</t>
    </rPh>
    <phoneticPr fontId="5"/>
  </si>
  <si>
    <t>付表第三号（一）</t>
    <rPh sb="0" eb="2">
      <t>フヒョウ</t>
    </rPh>
    <rPh sb="2" eb="3">
      <t>ダイ</t>
    </rPh>
    <rPh sb="3" eb="5">
      <t>サンゴウ</t>
    </rPh>
    <rPh sb="6" eb="7">
      <t>イチ</t>
    </rPh>
    <phoneticPr fontId="5"/>
  </si>
  <si>
    <r>
      <t>　申請者の登記事項証明書（発行日より３か月以内のもの）又は条例等　
　</t>
    </r>
    <r>
      <rPr>
        <sz val="10"/>
        <color theme="1"/>
        <rFont val="ＭＳ Ｐゴシック"/>
        <family val="3"/>
        <charset val="128"/>
      </rPr>
      <t>※ 登記事項証明書の「事業目的」に，申請を行う事業が記載されている必要があります。</t>
    </r>
    <rPh sb="1" eb="4">
      <t>シンセイシャ</t>
    </rPh>
    <rPh sb="5" eb="9">
      <t>トウキジコウ</t>
    </rPh>
    <rPh sb="9" eb="12">
      <t>ショウメイショ</t>
    </rPh>
    <rPh sb="37" eb="41">
      <t>トウキジコウ</t>
    </rPh>
    <rPh sb="41" eb="44">
      <t>ショウメイショ</t>
    </rPh>
    <rPh sb="46" eb="48">
      <t>ジギョウ</t>
    </rPh>
    <rPh sb="48" eb="50">
      <t>モクテキ</t>
    </rPh>
    <rPh sb="53" eb="55">
      <t>シンセイ</t>
    </rPh>
    <rPh sb="56" eb="57">
      <t>オコナ</t>
    </rPh>
    <rPh sb="58" eb="60">
      <t>ジギョウ</t>
    </rPh>
    <rPh sb="61" eb="63">
      <t>キサイ</t>
    </rPh>
    <rPh sb="68" eb="70">
      <t>ヒツヨウ</t>
    </rPh>
    <phoneticPr fontId="5"/>
  </si>
  <si>
    <t>　従業者の勤務の体制及び勤務形態一覧表（直近の実績月分）</t>
    <rPh sb="1" eb="4">
      <t>ジュウギョウシャ</t>
    </rPh>
    <rPh sb="5" eb="7">
      <t>キンム</t>
    </rPh>
    <rPh sb="8" eb="10">
      <t>タイセイ</t>
    </rPh>
    <rPh sb="10" eb="11">
      <t>オヨ</t>
    </rPh>
    <rPh sb="12" eb="14">
      <t>キンム</t>
    </rPh>
    <rPh sb="14" eb="16">
      <t>ケイタイ</t>
    </rPh>
    <rPh sb="16" eb="18">
      <t>イチラン</t>
    </rPh>
    <rPh sb="18" eb="19">
      <t>ヒョウ</t>
    </rPh>
    <rPh sb="20" eb="22">
      <t>チョッキン</t>
    </rPh>
    <rPh sb="23" eb="25">
      <t>ジッセキ</t>
    </rPh>
    <rPh sb="25" eb="26">
      <t>ツキ</t>
    </rPh>
    <rPh sb="26" eb="27">
      <t>ブン</t>
    </rPh>
    <phoneticPr fontId="5"/>
  </si>
  <si>
    <t>標準様式１</t>
    <rPh sb="2" eb="4">
      <t>ヨウシキ</t>
    </rPh>
    <phoneticPr fontId="5"/>
  </si>
  <si>
    <t>　サービス提供責任者の経歴</t>
    <rPh sb="5" eb="7">
      <t>テイキョウ</t>
    </rPh>
    <rPh sb="7" eb="10">
      <t>セキニンシャ</t>
    </rPh>
    <rPh sb="11" eb="13">
      <t>ケイレキ</t>
    </rPh>
    <phoneticPr fontId="10"/>
  </si>
  <si>
    <r>
      <t>　平面図（必要な設備及び備品並びに各室の用途及び面積を示したもの）</t>
    </r>
    <r>
      <rPr>
        <sz val="10"/>
        <rFont val="ＭＳ Ｐゴシック"/>
        <family val="3"/>
        <charset val="128"/>
      </rPr>
      <t/>
    </r>
    <rPh sb="5" eb="7">
      <t>ヒツヨウ</t>
    </rPh>
    <rPh sb="8" eb="10">
      <t>セツビ</t>
    </rPh>
    <rPh sb="10" eb="11">
      <t>オヨ</t>
    </rPh>
    <rPh sb="14" eb="15">
      <t>ナラ</t>
    </rPh>
    <rPh sb="22" eb="23">
      <t>オヨ</t>
    </rPh>
    <phoneticPr fontId="5"/>
  </si>
  <si>
    <t>標準様式２　　　　　　　　　（建築図面も可）</t>
    <rPh sb="2" eb="4">
      <t>ヨウシキ</t>
    </rPh>
    <rPh sb="15" eb="17">
      <t>ケンチク</t>
    </rPh>
    <rPh sb="17" eb="19">
      <t>ズメン</t>
    </rPh>
    <rPh sb="20" eb="21">
      <t>カ</t>
    </rPh>
    <phoneticPr fontId="5"/>
  </si>
  <si>
    <r>
      <t>　運営規程（ 運営規程に必ず定めることとされている事項が全て定めてあるもの。）
　</t>
    </r>
    <r>
      <rPr>
        <sz val="10"/>
        <color theme="1"/>
        <rFont val="ＭＳ Ｐゴシック"/>
        <family val="3"/>
        <charset val="128"/>
      </rPr>
      <t>※ 料金表が別紙の場合は，料金表も添付してください。</t>
    </r>
    <rPh sb="1" eb="3">
      <t>ウンエイ</t>
    </rPh>
    <rPh sb="3" eb="5">
      <t>キテイ</t>
    </rPh>
    <phoneticPr fontId="5"/>
  </si>
  <si>
    <t>任意様式</t>
    <rPh sb="0" eb="2">
      <t>ニンイ</t>
    </rPh>
    <rPh sb="2" eb="4">
      <t>ヨウシキ</t>
    </rPh>
    <phoneticPr fontId="5"/>
  </si>
  <si>
    <t>　利用者からの苦情を処理するために講ずる措置の概要</t>
    <phoneticPr fontId="5"/>
  </si>
  <si>
    <t>標準様式４</t>
    <rPh sb="2" eb="4">
      <t>ヨウシキ</t>
    </rPh>
    <phoneticPr fontId="5"/>
  </si>
  <si>
    <t>　誓約書</t>
    <phoneticPr fontId="5"/>
  </si>
  <si>
    <t>標準様式５</t>
    <rPh sb="2" eb="4">
      <t>ヨウシキ</t>
    </rPh>
    <phoneticPr fontId="5"/>
  </si>
  <si>
    <t>※　「チェック欄」の該当欄には「〇」を付し、必要書類に漏れがないよう確認してください。</t>
    <rPh sb="22" eb="24">
      <t>ヒツヨウ</t>
    </rPh>
    <phoneticPr fontId="5"/>
  </si>
  <si>
    <t>※　添付書類については，各様式の説明を参照してください。</t>
    <rPh sb="2" eb="4">
      <t>テンプ</t>
    </rPh>
    <rPh sb="4" eb="6">
      <t>ショルイ</t>
    </rPh>
    <rPh sb="12" eb="15">
      <t>カクヨウシキ</t>
    </rPh>
    <rPh sb="16" eb="18">
      <t>セツメイ</t>
    </rPh>
    <rPh sb="19" eb="21">
      <t>サンショウ</t>
    </rPh>
    <phoneticPr fontId="5"/>
  </si>
  <si>
    <t>※</t>
    <phoneticPr fontId="10"/>
  </si>
  <si>
    <t>別紙様式第三号（五）</t>
    <phoneticPr fontId="5"/>
  </si>
  <si>
    <t>指定更新申請書</t>
    <rPh sb="2" eb="4">
      <t>コウシン</t>
    </rPh>
    <phoneticPr fontId="5"/>
  </si>
  <si>
    <t>年</t>
  </si>
  <si>
    <t>月</t>
  </si>
  <si>
    <t>日</t>
  </si>
  <si>
    <t>市（区・町・村）長殿</t>
    <rPh sb="0" eb="1">
      <t>シ</t>
    </rPh>
    <rPh sb="2" eb="3">
      <t>ク</t>
    </rPh>
    <rPh sb="4" eb="5">
      <t>マチ</t>
    </rPh>
    <rPh sb="6" eb="7">
      <t>ムラ</t>
    </rPh>
    <rPh sb="8" eb="9">
      <t>オサ</t>
    </rPh>
    <rPh sb="9" eb="10">
      <t>ドノ</t>
    </rPh>
    <phoneticPr fontId="5"/>
  </si>
  <si>
    <t>所在地</t>
    <rPh sb="0" eb="3">
      <t>ショザイチ</t>
    </rPh>
    <phoneticPr fontId="18"/>
  </si>
  <si>
    <t>申請者</t>
  </si>
  <si>
    <t>名称</t>
    <rPh sb="0" eb="2">
      <t>メイショウ</t>
    </rPh>
    <phoneticPr fontId="18"/>
  </si>
  <si>
    <t>代表者職名・氏名</t>
    <phoneticPr fontId="18"/>
  </si>
  <si>
    <t>　  介護保険法に規定する事業所に係る指定の更新を受けたいので、下記のとおり、関係書類を添えて申請します。</t>
    <rPh sb="15" eb="16">
      <t>ショ</t>
    </rPh>
    <rPh sb="22" eb="24">
      <t>コウシン</t>
    </rPh>
    <phoneticPr fontId="5"/>
  </si>
  <si>
    <t>法人番号</t>
    <rPh sb="0" eb="2">
      <t>ホウジン</t>
    </rPh>
    <rPh sb="2" eb="4">
      <t>バンゴウ</t>
    </rPh>
    <phoneticPr fontId="5"/>
  </si>
  <si>
    <t>申　請　者</t>
    <rPh sb="0" eb="1">
      <t>サル</t>
    </rPh>
    <rPh sb="2" eb="3">
      <t>ショウ</t>
    </rPh>
    <rPh sb="4" eb="5">
      <t>モノ</t>
    </rPh>
    <phoneticPr fontId="18"/>
  </si>
  <si>
    <t>フリガナ</t>
    <phoneticPr fontId="5"/>
  </si>
  <si>
    <t>名称</t>
    <rPh sb="0" eb="1">
      <t>ナ</t>
    </rPh>
    <rPh sb="1" eb="2">
      <t>ショウ</t>
    </rPh>
    <phoneticPr fontId="5"/>
  </si>
  <si>
    <t>主たる事務所の
所在地</t>
    <rPh sb="8" eb="11">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</si>
  <si>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</si>
  <si>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</si>
  <si>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</si>
  <si>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</si>
  <si>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</si>
  <si>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</si>
  <si>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</si>
  <si>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</si>
  <si>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</si>
  <si>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</si>
  <si>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</si>
  <si>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</si>
  <si>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電話番号</t>
  </si>
  <si>
    <t>（内線）</t>
    <rPh sb="1" eb="3">
      <t>ナイセン</t>
    </rPh>
    <phoneticPr fontId="5"/>
  </si>
  <si>
    <t>ＦＡＸ番号</t>
  </si>
  <si>
    <t>Email</t>
    <phoneticPr fontId="5"/>
  </si>
  <si>
    <t>代表者の職名・氏名・生年月日</t>
    <rPh sb="5" eb="6">
      <t>メイ</t>
    </rPh>
    <rPh sb="10" eb="12">
      <t>セイネン</t>
    </rPh>
    <rPh sb="12" eb="14">
      <t>ガッピ</t>
    </rPh>
    <phoneticPr fontId="5"/>
  </si>
  <si>
    <t>職名</t>
    <rPh sb="0" eb="2">
      <t>ショクメイ</t>
    </rPh>
    <phoneticPr fontId="5"/>
  </si>
  <si>
    <t>生年月日</t>
    <rPh sb="0" eb="2">
      <t>セイネン</t>
    </rPh>
    <rPh sb="2" eb="4">
      <t>ガッピ</t>
    </rPh>
    <phoneticPr fontId="5"/>
  </si>
  <si>
    <t>氏　名</t>
    <rPh sb="0" eb="3">
      <t>シメイ</t>
    </rPh>
    <phoneticPr fontId="5"/>
  </si>
  <si>
    <t>代表者の住所</t>
  </si>
  <si>
    <t>（郵便番号</t>
    <phoneticPr fontId="5"/>
  </si>
  <si>
    <t>-</t>
    <phoneticPr fontId="5"/>
  </si>
  <si>
    <t>）</t>
    <phoneticPr fontId="5"/>
  </si>
  <si>
    <t>事 業 所</t>
    <rPh sb="0" eb="1">
      <t>コト</t>
    </rPh>
    <rPh sb="2" eb="3">
      <t>ギョウ</t>
    </rPh>
    <rPh sb="4" eb="5">
      <t>ジョ</t>
    </rPh>
    <phoneticPr fontId="18"/>
  </si>
  <si>
    <t>事業等の種類</t>
    <rPh sb="0" eb="2">
      <t>ジギョウ</t>
    </rPh>
    <rPh sb="2" eb="3">
      <t>トウ</t>
    </rPh>
    <rPh sb="4" eb="6">
      <t>シュルイ</t>
    </rPh>
    <phoneticPr fontId="18"/>
  </si>
  <si>
    <t>介護保険事業所番号</t>
    <phoneticPr fontId="18"/>
  </si>
  <si>
    <t>指定有効期間満了日</t>
    <rPh sb="0" eb="2">
      <t>シテイ</t>
    </rPh>
    <rPh sb="2" eb="4">
      <t>ユウコウ</t>
    </rPh>
    <rPh sb="4" eb="6">
      <t>キカン</t>
    </rPh>
    <rPh sb="6" eb="9">
      <t>マンリョウビ</t>
    </rPh>
    <phoneticPr fontId="18"/>
  </si>
  <si>
    <t>フリガナ</t>
    <phoneticPr fontId="5"/>
  </si>
  <si>
    <t>所在地</t>
    <rPh sb="0" eb="3">
      <t>ショザイチ</t>
    </rPh>
    <phoneticPr fontId="5"/>
  </si>
  <si>
    <t>（郵便番号</t>
    <phoneticPr fontId="5"/>
  </si>
  <si>
    <t>-</t>
    <phoneticPr fontId="5"/>
  </si>
  <si>
    <t>）</t>
    <phoneticPr fontId="5"/>
  </si>
  <si>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5"/>
  </si>
  <si>
    <t>-</t>
    <phoneticPr fontId="5"/>
  </si>
  <si>
    <t>）</t>
    <phoneticPr fontId="5"/>
  </si>
  <si>
    <t>管理者</t>
    <rPh sb="0" eb="3">
      <t>カンリシャ</t>
    </rPh>
    <phoneticPr fontId="18"/>
  </si>
  <si>
    <t>フリガナ</t>
    <phoneticPr fontId="5"/>
  </si>
  <si>
    <t>生年月日</t>
    <rPh sb="0" eb="2">
      <t>セイネン</t>
    </rPh>
    <rPh sb="2" eb="4">
      <t>ガッピ</t>
    </rPh>
    <phoneticPr fontId="18"/>
  </si>
  <si>
    <t>氏名</t>
    <rPh sb="0" eb="2">
      <t>シメイ</t>
    </rPh>
    <phoneticPr fontId="5"/>
  </si>
  <si>
    <t>住所</t>
    <rPh sb="0" eb="2">
      <t>ジュウショ</t>
    </rPh>
    <phoneticPr fontId="5"/>
  </si>
  <si>
    <t>（郵便番号</t>
    <phoneticPr fontId="5"/>
  </si>
  <si>
    <t>-</t>
    <phoneticPr fontId="5"/>
  </si>
  <si>
    <t>）</t>
    <phoneticPr fontId="5"/>
  </si>
  <si>
    <t>備考</t>
    <rPh sb="0" eb="2">
      <t>ビコウ</t>
    </rPh>
    <phoneticPr fontId="18"/>
  </si>
  <si>
    <t xml:space="preserve">１
２
３
４
</t>
    <phoneticPr fontId="5"/>
  </si>
  <si>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rPh sb="42" eb="45">
      <t>ショザイチ</t>
    </rPh>
    <rPh sb="56" eb="57">
      <t>オモ</t>
    </rPh>
    <rPh sb="59" eb="62">
      <t>ジムショ</t>
    </rPh>
    <rPh sb="63" eb="66">
      <t>ショザイチ</t>
    </rPh>
    <rPh sb="91" eb="92">
      <t>オモ</t>
    </rPh>
    <rPh sb="94" eb="97">
      <t>ジムショ</t>
    </rPh>
    <rPh sb="103" eb="105">
      <t>ゲンソク</t>
    </rPh>
    <rPh sb="142" eb="144">
      <t>ツイキ</t>
    </rPh>
    <phoneticPr fontId="5"/>
  </si>
  <si>
    <t>付表第三号（一） 訪問型サービス事業所の指定等に係る記載事項</t>
    <rPh sb="22" eb="23">
      <t>トウ</t>
    </rPh>
    <phoneticPr fontId="5"/>
  </si>
  <si>
    <t xml:space="preserve"> </t>
    <phoneticPr fontId="5"/>
  </si>
  <si>
    <r>
      <t>サービス種類</t>
    </r>
    <r>
      <rPr>
        <sz val="9"/>
        <color theme="1"/>
        <rFont val="ＭＳ Ｐゴシック"/>
        <family val="3"/>
        <charset val="128"/>
        <scheme val="major"/>
      </rPr>
      <t>（該当に〇）</t>
    </r>
    <rPh sb="4" eb="6">
      <t>シュルイ</t>
    </rPh>
    <rPh sb="7" eb="9">
      <t>ガイトウ</t>
    </rPh>
    <phoneticPr fontId="5"/>
  </si>
  <si>
    <t>介護予防訪問介護相当サービス</t>
  </si>
  <si>
    <t>緩和した基準による訪問型サービス</t>
    <phoneticPr fontId="5"/>
  </si>
  <si>
    <t>定率</t>
    <phoneticPr fontId="5"/>
  </si>
  <si>
    <t>定額</t>
    <rPh sb="1" eb="2">
      <t>ガク</t>
    </rPh>
    <phoneticPr fontId="5"/>
  </si>
  <si>
    <t>事 業 所</t>
  </si>
  <si>
    <t>フリガナ</t>
    <phoneticPr fontId="5"/>
  </si>
  <si>
    <t>名　　称</t>
    <rPh sb="0" eb="1">
      <t>メイ</t>
    </rPh>
    <rPh sb="3" eb="4">
      <t>ショウ</t>
    </rPh>
    <phoneticPr fontId="5"/>
  </si>
  <si>
    <t>-</t>
    <phoneticPr fontId="5"/>
  </si>
  <si>
    <t>）</t>
    <phoneticPr fontId="5"/>
  </si>
  <si>
    <t>連絡先</t>
    <rPh sb="0" eb="2">
      <t>レンラク</t>
    </rPh>
    <rPh sb="2" eb="3">
      <t>サキ</t>
    </rPh>
    <phoneticPr fontId="5"/>
  </si>
  <si>
    <t>（内線）</t>
  </si>
  <si>
    <t>Email</t>
    <phoneticPr fontId="5"/>
  </si>
  <si>
    <t>管 理 者</t>
  </si>
  <si>
    <t>（郵便番号</t>
    <phoneticPr fontId="5"/>
  </si>
  <si>
    <t>）</t>
    <phoneticPr fontId="5"/>
  </si>
  <si>
    <t>氏    名</t>
    <phoneticPr fontId="5"/>
  </si>
  <si>
    <t>生年月日</t>
    <phoneticPr fontId="5"/>
  </si>
  <si>
    <t>当該事業所で兼務する他の職種
（兼務の場合のみ記入）</t>
    <rPh sb="6" eb="8">
      <t>ケンム</t>
    </rPh>
    <rPh sb="12" eb="14">
      <t>ショクシュ</t>
    </rPh>
    <phoneticPr fontId="5"/>
  </si>
  <si>
    <t>他の事業所、施設等の職務との兼務（兼務の場合のみ記入）</t>
    <rPh sb="8" eb="9">
      <t>トウ</t>
    </rPh>
    <rPh sb="10" eb="12">
      <t>ショクム</t>
    </rPh>
    <phoneticPr fontId="5"/>
  </si>
  <si>
    <t>兼務先の名称、所在地</t>
    <rPh sb="0" eb="2">
      <t>ケンム</t>
    </rPh>
    <rPh sb="2" eb="3">
      <t>サキ</t>
    </rPh>
    <rPh sb="4" eb="6">
      <t>メイショウ</t>
    </rPh>
    <rPh sb="7" eb="10">
      <t>ショザイチ</t>
    </rPh>
    <phoneticPr fontId="5"/>
  </si>
  <si>
    <t>兼務先のサービス種別、兼務する職種及び勤務時間等</t>
    <rPh sb="0" eb="2">
      <t>ケンム</t>
    </rPh>
    <rPh sb="2" eb="3">
      <t>サキ</t>
    </rPh>
    <rPh sb="8" eb="10">
      <t>シュベツ</t>
    </rPh>
    <phoneticPr fontId="5"/>
  </si>
  <si>
    <t>○人員に関する基準の確認に必要な事項</t>
    <phoneticPr fontId="5"/>
  </si>
  <si>
    <t>従業者の職種・員数</t>
    <phoneticPr fontId="5"/>
  </si>
  <si>
    <t>訪問介護員等</t>
    <phoneticPr fontId="5"/>
  </si>
  <si>
    <t>専  従</t>
    <phoneticPr fontId="5"/>
  </si>
  <si>
    <t>兼  務</t>
    <phoneticPr fontId="5"/>
  </si>
  <si>
    <t>常　勤（人）</t>
    <phoneticPr fontId="5"/>
  </si>
  <si>
    <t>非常勤（人）</t>
    <phoneticPr fontId="5"/>
  </si>
  <si>
    <t>常勤換算後の人数（人）</t>
    <phoneticPr fontId="5"/>
  </si>
  <si>
    <t>利用者の推定数（人）</t>
    <phoneticPr fontId="5"/>
  </si>
  <si>
    <r>
      <t xml:space="preserve">サービス提供
責任者
</t>
    </r>
    <r>
      <rPr>
        <sz val="9"/>
        <color theme="1"/>
        <rFont val="ＭＳ Ｐゴシック"/>
        <family val="3"/>
        <charset val="128"/>
        <scheme val="major"/>
      </rPr>
      <t>※介護予防訪問介護相当サービス該当時</t>
    </r>
    <rPh sb="4" eb="6">
      <t>テイキョウ</t>
    </rPh>
    <rPh sb="7" eb="10">
      <t>セキニンシャ</t>
    </rPh>
    <rPh sb="12" eb="14">
      <t>カイゴ</t>
    </rPh>
    <rPh sb="14" eb="16">
      <t>ヨボウ</t>
    </rPh>
    <rPh sb="16" eb="18">
      <t>ホウモン</t>
    </rPh>
    <rPh sb="18" eb="20">
      <t>カイゴ</t>
    </rPh>
    <rPh sb="20" eb="22">
      <t>ソウトウ</t>
    </rPh>
    <rPh sb="26" eb="29">
      <t>ガイトウジ</t>
    </rPh>
    <phoneticPr fontId="5"/>
  </si>
  <si>
    <t>（郵便番号</t>
    <phoneticPr fontId="5"/>
  </si>
  <si>
    <t>）</t>
    <phoneticPr fontId="5"/>
  </si>
  <si>
    <t>氏　名</t>
    <rPh sb="0" eb="1">
      <t>シ</t>
    </rPh>
    <rPh sb="2" eb="3">
      <t>ナ</t>
    </rPh>
    <phoneticPr fontId="5"/>
  </si>
  <si>
    <t>添付書類</t>
    <rPh sb="0" eb="2">
      <t>テンプ</t>
    </rPh>
    <rPh sb="2" eb="4">
      <t>ショルイ</t>
    </rPh>
    <phoneticPr fontId="5"/>
  </si>
  <si>
    <t>別添のとおり</t>
    <rPh sb="0" eb="2">
      <t>ベッテン</t>
    </rPh>
    <phoneticPr fontId="5"/>
  </si>
  <si>
    <t>（訪問型サービス事業を事業所所在地以外の場所で一部実施する場合）</t>
    <rPh sb="3" eb="4">
      <t>ガタ</t>
    </rPh>
    <rPh sb="8" eb="10">
      <t>ジギョウ</t>
    </rPh>
    <phoneticPr fontId="5"/>
  </si>
  <si>
    <t>事 業 所</t>
    <phoneticPr fontId="5"/>
  </si>
  <si>
    <t>（郵便番号</t>
    <phoneticPr fontId="5"/>
  </si>
  <si>
    <t>）</t>
    <phoneticPr fontId="5"/>
  </si>
  <si>
    <t>備考</t>
    <rPh sb="0" eb="2">
      <t>ビコウ</t>
    </rPh>
    <phoneticPr fontId="5"/>
  </si>
  <si>
    <t>１
２
３
４</t>
    <phoneticPr fontId="5"/>
  </si>
  <si>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
　　「介護予防訪問介護相当サービス」は介護保険法施行規則第140条の63の６第１号で定める基準に基づき行われるサービスを、「緩和した基準による訪問型サービス」は介護保険法施行規則第140条の63の６第２号で定める基準に基づき行われるサービスを指します。</t>
    <rPh sb="173" eb="176">
      <t>ジュウギョウシャ</t>
    </rPh>
    <phoneticPr fontId="5"/>
  </si>
  <si>
    <t>（参考） 訪問型サービス事業所の指定等に係る記載事項記入欄不足時の資料</t>
    <rPh sb="7" eb="8">
      <t>ガタ</t>
    </rPh>
    <rPh sb="12" eb="15">
      <t>ジギョウショ</t>
    </rPh>
    <rPh sb="18" eb="19">
      <t>トウ</t>
    </rPh>
    <phoneticPr fontId="5"/>
  </si>
  <si>
    <t>■サービス提供責任者</t>
    <rPh sb="5" eb="7">
      <t>テイキョウ</t>
    </rPh>
    <rPh sb="7" eb="10">
      <t>セキニンシャ</t>
    </rPh>
    <phoneticPr fontId="5"/>
  </si>
  <si>
    <r>
      <t xml:space="preserve">サービス提供責任者
</t>
    </r>
    <r>
      <rPr>
        <sz val="9"/>
        <rFont val="ＭＳ Ｐゴシック"/>
        <family val="3"/>
        <charset val="128"/>
        <scheme val="major"/>
      </rPr>
      <t>※介護予防訪問介護相当サービス該当時</t>
    </r>
    <rPh sb="4" eb="6">
      <t>テイキョウ</t>
    </rPh>
    <rPh sb="6" eb="9">
      <t>セキニンシャ</t>
    </rPh>
    <rPh sb="11" eb="13">
      <t>カイゴ</t>
    </rPh>
    <rPh sb="13" eb="15">
      <t>ヨボウ</t>
    </rPh>
    <rPh sb="15" eb="17">
      <t>ホウモン</t>
    </rPh>
    <rPh sb="17" eb="19">
      <t>カイゴ</t>
    </rPh>
    <rPh sb="19" eb="21">
      <t>ソウトウ</t>
    </rPh>
    <rPh sb="25" eb="27">
      <t>ガイトウ</t>
    </rPh>
    <rPh sb="27" eb="28">
      <t>ジ</t>
    </rPh>
    <phoneticPr fontId="5"/>
  </si>
  <si>
    <t>■複数事業所</t>
    <rPh sb="1" eb="3">
      <t>フクスウ</t>
    </rPh>
    <rPh sb="3" eb="6">
      <t>ジギョウショ</t>
    </rPh>
    <phoneticPr fontId="5"/>
  </si>
  <si>
    <t>事 業 所</t>
    <phoneticPr fontId="5"/>
  </si>
  <si>
    <t>フリガナ</t>
    <phoneticPr fontId="5"/>
  </si>
  <si>
    <t>Email</t>
    <phoneticPr fontId="5"/>
  </si>
  <si>
    <t>（標準様式１）</t>
    <rPh sb="1" eb="3">
      <t>ヒョウジュン</t>
    </rPh>
    <rPh sb="3" eb="5">
      <t>ヨウシキ</t>
    </rPh>
    <phoneticPr fontId="5"/>
  </si>
  <si>
    <t>従業者の勤務の体制及び勤務形態一覧表</t>
    <phoneticPr fontId="4"/>
  </si>
  <si>
    <t>サービス種別</t>
    <rPh sb="4" eb="6">
      <t>シュベツ</t>
    </rPh>
    <phoneticPr fontId="4"/>
  </si>
  <si>
    <t>(</t>
    <phoneticPr fontId="4"/>
  </si>
  <si>
    <t>介護予防訪問介護相当サービス</t>
    <rPh sb="0" eb="2">
      <t>カイゴ</t>
    </rPh>
    <rPh sb="2" eb="4">
      <t>ヨボウ</t>
    </rPh>
    <rPh sb="4" eb="6">
      <t>ホウモン</t>
    </rPh>
    <rPh sb="6" eb="8">
      <t>カイゴ</t>
    </rPh>
    <rPh sb="8" eb="10">
      <t>ソウトウ</t>
    </rPh>
    <phoneticPr fontId="4"/>
  </si>
  <si>
    <t>）</t>
    <phoneticPr fontId="4"/>
  </si>
  <si>
    <t>令和</t>
    <rPh sb="0" eb="2">
      <t>レイワ</t>
    </rPh>
    <phoneticPr fontId="4"/>
  </si>
  <si>
    <t>(</t>
    <phoneticPr fontId="4"/>
  </si>
  <si>
    <t>)</t>
    <phoneticPr fontId="4"/>
  </si>
  <si>
    <t>年</t>
    <rPh sb="0" eb="1">
      <t>ネン</t>
    </rPh>
    <phoneticPr fontId="4"/>
  </si>
  <si>
    <t>月</t>
    <rPh sb="0" eb="1">
      <t>ゲツ</t>
    </rPh>
    <phoneticPr fontId="4"/>
  </si>
  <si>
    <t>事業所名</t>
    <rPh sb="0" eb="3">
      <t>ジギョウショ</t>
    </rPh>
    <rPh sb="3" eb="4">
      <t>メイ</t>
    </rPh>
    <phoneticPr fontId="4"/>
  </si>
  <si>
    <t>(</t>
    <phoneticPr fontId="4"/>
  </si>
  <si>
    <t>）</t>
    <phoneticPr fontId="4"/>
  </si>
  <si>
    <t>(1)</t>
    <phoneticPr fontId="4"/>
  </si>
  <si>
    <t>４週</t>
  </si>
  <si>
    <t>(2)</t>
    <phoneticPr fontId="4"/>
  </si>
  <si>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</si>
  <si>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
  </si>
  <si>
    <t>時間/週</t>
    <rPh sb="0" eb="2">
      <t>ジカン</t>
    </rPh>
    <rPh sb="3" eb="4">
      <t>シュウ</t>
    </rPh>
    <phoneticPr fontId="4"/>
  </si>
  <si>
    <t>時間/月</t>
    <rPh sb="0" eb="2">
      <t>ジカン</t>
    </rPh>
    <rPh sb="3" eb="4">
      <t>ツキ</t>
    </rPh>
    <phoneticPr fontId="4"/>
  </si>
  <si>
    <t>当月の日数</t>
    <rPh sb="0" eb="2">
      <t>トウゲツ</t>
    </rPh>
    <rPh sb="3" eb="5">
      <t>ニッスウ</t>
    </rPh>
    <phoneticPr fontId="4"/>
  </si>
  <si>
    <t>日</t>
    <rPh sb="0" eb="1">
      <t>ニチ</t>
    </rPh>
    <phoneticPr fontId="4"/>
  </si>
  <si>
    <t>No</t>
    <phoneticPr fontId="4"/>
  </si>
  <si>
    <t>(4) 
職種</t>
    <phoneticPr fontId="5"/>
  </si>
  <si>
    <t>(5)
勤務
形態</t>
    <phoneticPr fontId="5"/>
  </si>
  <si>
    <t>(6)
資格</t>
    <rPh sb="4" eb="6">
      <t>シカク</t>
    </rPh>
    <phoneticPr fontId="4"/>
  </si>
  <si>
    <t>(7) 氏　名</t>
    <phoneticPr fontId="5"/>
  </si>
  <si>
    <t>(8)</t>
    <phoneticPr fontId="4"/>
  </si>
  <si>
    <r>
      <t xml:space="preserve">(10)
</t>
    </r>
    <r>
      <rPr>
        <sz val="11"/>
        <rFont val="HGSｺﾞｼｯｸM"/>
        <family val="3"/>
        <charset val="128"/>
      </rPr>
      <t>週平均
勤務時間数</t>
    </r>
    <rPh sb="6" eb="8">
      <t>ヘイキン</t>
    </rPh>
    <rPh sb="9" eb="11">
      <t>キンム</t>
    </rPh>
    <rPh sb="11" eb="13">
      <t>ジカン</t>
    </rPh>
    <rPh sb="13" eb="14">
      <t>スウ</t>
    </rPh>
    <phoneticPr fontId="5"/>
  </si>
  <si>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</si>
  <si>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t>1週目</t>
    <rPh sb="1" eb="2">
      <t>シュウ</t>
    </rPh>
    <rPh sb="2" eb="3">
      <t>メ</t>
    </rPh>
    <phoneticPr fontId="4"/>
  </si>
  <si>
    <t>2週目</t>
    <rPh sb="1" eb="2">
      <t>シュウ</t>
    </rPh>
    <rPh sb="2" eb="3">
      <t>メ</t>
    </rPh>
    <phoneticPr fontId="4"/>
  </si>
  <si>
    <t>3週目</t>
    <rPh sb="1" eb="2">
      <t>シュウ</t>
    </rPh>
    <rPh sb="2" eb="3">
      <t>メ</t>
    </rPh>
    <phoneticPr fontId="4"/>
  </si>
  <si>
    <t>4週目</t>
    <rPh sb="1" eb="2">
      <t>シュウ</t>
    </rPh>
    <rPh sb="2" eb="3">
      <t>メ</t>
    </rPh>
    <phoneticPr fontId="4"/>
  </si>
  <si>
    <t>5週目</t>
    <rPh sb="1" eb="2">
      <t>シュウ</t>
    </rPh>
    <rPh sb="2" eb="3">
      <t>メ</t>
    </rPh>
    <phoneticPr fontId="4"/>
  </si>
  <si>
    <t>※介護予防訪問介護相当サービスの場合</t>
    <rPh sb="16" eb="18">
      <t>バアイ</t>
    </rPh>
    <phoneticPr fontId="4"/>
  </si>
  <si>
    <t>(12)サービス提供責任者の配置基準（前３か月の利用者数）</t>
    <rPh sb="8" eb="10">
      <t>テイキョウ</t>
    </rPh>
    <rPh sb="10" eb="13">
      <t>セキニンシャ</t>
    </rPh>
    <rPh sb="14" eb="16">
      <t>ハイチ</t>
    </rPh>
    <rPh sb="16" eb="18">
      <t>キジュン</t>
    </rPh>
    <rPh sb="19" eb="20">
      <t>ゼン</t>
    </rPh>
    <rPh sb="22" eb="23">
      <t>ゲツ</t>
    </rPh>
    <rPh sb="24" eb="27">
      <t>リヨウシャ</t>
    </rPh>
    <rPh sb="27" eb="28">
      <t>スウ</t>
    </rPh>
    <phoneticPr fontId="4"/>
  </si>
  <si>
    <t>(13)【任意入力】人員基準の確認（訪問介護員）</t>
    <rPh sb="5" eb="7">
      <t>ニンイ</t>
    </rPh>
    <rPh sb="7" eb="9">
      <t>ニュウリョク</t>
    </rPh>
    <rPh sb="10" eb="12">
      <t>ジンイン</t>
    </rPh>
    <rPh sb="12" eb="14">
      <t>キジュン</t>
    </rPh>
    <rPh sb="15" eb="17">
      <t>カクニン</t>
    </rPh>
    <rPh sb="18" eb="20">
      <t>ホウモン</t>
    </rPh>
    <rPh sb="20" eb="23">
      <t>カイゴイン</t>
    </rPh>
    <phoneticPr fontId="4"/>
  </si>
  <si>
    <t>（勤務形態の記号）</t>
    <rPh sb="1" eb="3">
      <t>キンム</t>
    </rPh>
    <rPh sb="3" eb="5">
      <t>ケイタイ</t>
    </rPh>
    <rPh sb="6" eb="8">
      <t>キゴウ</t>
    </rPh>
    <phoneticPr fontId="4"/>
  </si>
  <si>
    <t>(新規申請の場合は推定数）</t>
    <rPh sb="1" eb="3">
      <t>シンキ</t>
    </rPh>
    <rPh sb="3" eb="5">
      <t>シンセイ</t>
    </rPh>
    <rPh sb="6" eb="8">
      <t>バアイ</t>
    </rPh>
    <rPh sb="9" eb="12">
      <t>スイテイスウ</t>
    </rPh>
    <phoneticPr fontId="4"/>
  </si>
  <si>
    <t>（人）</t>
    <rPh sb="1" eb="2">
      <t>ニン</t>
    </rPh>
    <phoneticPr fontId="4"/>
  </si>
  <si>
    <t>勤務形態</t>
    <rPh sb="0" eb="2">
      <t>キンム</t>
    </rPh>
    <rPh sb="2" eb="4">
      <t>ケイタイ</t>
    </rPh>
    <phoneticPr fontId="4"/>
  </si>
  <si>
    <t>勤務時間数合計</t>
    <rPh sb="0" eb="2">
      <t>キンム</t>
    </rPh>
    <rPh sb="2" eb="5">
      <t>ジカンスウ</t>
    </rPh>
    <rPh sb="5" eb="7">
      <t>ゴウケイ</t>
    </rPh>
    <phoneticPr fontId="4"/>
  </si>
  <si>
    <t>常勤換算の対象時間数</t>
    <rPh sb="0" eb="2">
      <t>ジョウキン</t>
    </rPh>
    <rPh sb="2" eb="4">
      <t>カンサン</t>
    </rPh>
    <rPh sb="5" eb="7">
      <t>タイショウ</t>
    </rPh>
    <rPh sb="7" eb="9">
      <t>ジカン</t>
    </rPh>
    <rPh sb="9" eb="10">
      <t>スウ</t>
    </rPh>
    <phoneticPr fontId="4"/>
  </si>
  <si>
    <t>常勤換算方法対象外の</t>
    <rPh sb="0" eb="2">
      <t>ジョウキン</t>
    </rPh>
    <rPh sb="2" eb="4">
      <t>カンサン</t>
    </rPh>
    <rPh sb="4" eb="6">
      <t>ホウホウ</t>
    </rPh>
    <rPh sb="6" eb="9">
      <t>タイショウガイ</t>
    </rPh>
    <phoneticPr fontId="4"/>
  </si>
  <si>
    <t>記号</t>
    <rPh sb="0" eb="2">
      <t>キゴウ</t>
    </rPh>
    <phoneticPr fontId="4"/>
  </si>
  <si>
    <t>区分</t>
    <rPh sb="0" eb="2">
      <t>クブン</t>
    </rPh>
    <phoneticPr fontId="4"/>
  </si>
  <si>
    <t>合計</t>
    <rPh sb="0" eb="2">
      <t>ゴウケイ</t>
    </rPh>
    <phoneticPr fontId="4"/>
  </si>
  <si>
    <t>当月合計</t>
    <rPh sb="0" eb="2">
      <t>トウゲツ</t>
    </rPh>
    <rPh sb="2" eb="4">
      <t>ゴウケイ</t>
    </rPh>
    <phoneticPr fontId="4"/>
  </si>
  <si>
    <t>週平均</t>
    <rPh sb="0" eb="3">
      <t>シュウヘイキン</t>
    </rPh>
    <phoneticPr fontId="4"/>
  </si>
  <si>
    <t>常勤の従業者の人数</t>
    <rPh sb="0" eb="2">
      <t>ジョウキン</t>
    </rPh>
    <rPh sb="3" eb="6">
      <t>ジュウギョウシャ</t>
    </rPh>
    <rPh sb="7" eb="9">
      <t>ニンズウ</t>
    </rPh>
    <phoneticPr fontId="4"/>
  </si>
  <si>
    <t>A</t>
    <phoneticPr fontId="4"/>
  </si>
  <si>
    <t>常勤で専従</t>
    <rPh sb="0" eb="2">
      <t>ジョウキン</t>
    </rPh>
    <rPh sb="3" eb="5">
      <t>センジュウ</t>
    </rPh>
    <phoneticPr fontId="4"/>
  </si>
  <si>
    <t>要介護者</t>
    <rPh sb="0" eb="1">
      <t>ヨウ</t>
    </rPh>
    <rPh sb="1" eb="3">
      <t>カイゴ</t>
    </rPh>
    <rPh sb="3" eb="4">
      <t>シャ</t>
    </rPh>
    <phoneticPr fontId="4"/>
  </si>
  <si>
    <t>A</t>
    <phoneticPr fontId="4"/>
  </si>
  <si>
    <t>B</t>
    <phoneticPr fontId="4"/>
  </si>
  <si>
    <t>常勤で兼務</t>
    <rPh sb="0" eb="2">
      <t>ジョウキン</t>
    </rPh>
    <rPh sb="3" eb="5">
      <t>ケンム</t>
    </rPh>
    <phoneticPr fontId="4"/>
  </si>
  <si>
    <t>要支援者等</t>
    <rPh sb="0" eb="3">
      <t>ヨウシエン</t>
    </rPh>
    <rPh sb="3" eb="4">
      <t>シャ</t>
    </rPh>
    <rPh sb="4" eb="5">
      <t>トウ</t>
    </rPh>
    <phoneticPr fontId="4"/>
  </si>
  <si>
    <t>B</t>
    <phoneticPr fontId="4"/>
  </si>
  <si>
    <t>C</t>
    <phoneticPr fontId="4"/>
  </si>
  <si>
    <t>非常勤で専従</t>
    <rPh sb="0" eb="3">
      <t>ヒジョウキン</t>
    </rPh>
    <rPh sb="4" eb="6">
      <t>センジュウ</t>
    </rPh>
    <phoneticPr fontId="4"/>
  </si>
  <si>
    <t>C</t>
    <phoneticPr fontId="4"/>
  </si>
  <si>
    <t>-</t>
    <phoneticPr fontId="4"/>
  </si>
  <si>
    <t>D</t>
    <phoneticPr fontId="4"/>
  </si>
  <si>
    <t>非常勤で兼務</t>
    <rPh sb="0" eb="3">
      <t>ヒジョウキン</t>
    </rPh>
    <rPh sb="4" eb="6">
      <t>ケンム</t>
    </rPh>
    <phoneticPr fontId="4"/>
  </si>
  <si>
    <t>（平均利用者数）</t>
    <rPh sb="1" eb="3">
      <t>ヘイキン</t>
    </rPh>
    <rPh sb="3" eb="6">
      <t>リヨウシャ</t>
    </rPh>
    <rPh sb="6" eb="7">
      <t>スウ</t>
    </rPh>
    <phoneticPr fontId="4"/>
  </si>
  <si>
    <t>D</t>
    <phoneticPr fontId="4"/>
  </si>
  <si>
    <t>-</t>
    <phoneticPr fontId="4"/>
  </si>
  <si>
    <t>■ 常勤換算方法による人数</t>
    <rPh sb="2" eb="4">
      <t>ジョウキン</t>
    </rPh>
    <rPh sb="4" eb="6">
      <t>カンサン</t>
    </rPh>
    <rPh sb="6" eb="8">
      <t>ホウホウ</t>
    </rPh>
    <rPh sb="11" eb="13">
      <t>ニンズウ</t>
    </rPh>
    <phoneticPr fontId="4"/>
  </si>
  <si>
    <t>基準：</t>
    <rPh sb="0" eb="2">
      <t>キジュン</t>
    </rPh>
    <phoneticPr fontId="4"/>
  </si>
  <si>
    <t>週</t>
  </si>
  <si>
    <t>サービス提供責任者</t>
    <phoneticPr fontId="4"/>
  </si>
  <si>
    <t>常勤換算の</t>
    <rPh sb="0" eb="2">
      <t>ジョウキン</t>
    </rPh>
    <rPh sb="2" eb="4">
      <t>カンサン</t>
    </rPh>
    <phoneticPr fontId="4"/>
  </si>
  <si>
    <t>常勤の従業者が</t>
    <rPh sb="0" eb="2">
      <t>ジョウキン</t>
    </rPh>
    <rPh sb="3" eb="6">
      <t>ジュウギョウシャ</t>
    </rPh>
    <phoneticPr fontId="4"/>
  </si>
  <si>
    <t>平均利用者数</t>
    <rPh sb="0" eb="2">
      <t>ヘイキン</t>
    </rPh>
    <rPh sb="2" eb="5">
      <t>リヨウシャ</t>
    </rPh>
    <rPh sb="5" eb="6">
      <t>スウ</t>
    </rPh>
    <phoneticPr fontId="4"/>
  </si>
  <si>
    <t>（※）</t>
    <phoneticPr fontId="4"/>
  </si>
  <si>
    <t>の必要配置人数</t>
    <rPh sb="1" eb="3">
      <t>ヒツヨウ</t>
    </rPh>
    <rPh sb="3" eb="5">
      <t>ハイチ</t>
    </rPh>
    <rPh sb="5" eb="7">
      <t>ニンズウ</t>
    </rPh>
    <phoneticPr fontId="4"/>
  </si>
  <si>
    <t>常勤換算後の人数</t>
    <rPh sb="0" eb="2">
      <t>ジョウキン</t>
    </rPh>
    <rPh sb="2" eb="4">
      <t>カンサン</t>
    </rPh>
    <rPh sb="4" eb="5">
      <t>ゴ</t>
    </rPh>
    <rPh sb="6" eb="8">
      <t>ニンズウ</t>
    </rPh>
    <phoneticPr fontId="4"/>
  </si>
  <si>
    <t>÷</t>
    <phoneticPr fontId="4"/>
  </si>
  <si>
    <t>＝</t>
    <phoneticPr fontId="4"/>
  </si>
  <si>
    <t>⇒</t>
    <phoneticPr fontId="4"/>
  </si>
  <si>
    <t>÷</t>
    <phoneticPr fontId="4"/>
  </si>
  <si>
    <t>＝</t>
    <phoneticPr fontId="4"/>
  </si>
  <si>
    <t>（小数点第1位に切り上げ）</t>
    <rPh sb="1" eb="4">
      <t>ショウスウテン</t>
    </rPh>
    <rPh sb="4" eb="5">
      <t>ダイ</t>
    </rPh>
    <rPh sb="6" eb="7">
      <t>イ</t>
    </rPh>
    <rPh sb="8" eb="9">
      <t>キ</t>
    </rPh>
    <rPh sb="10" eb="11">
      <t>ア</t>
    </rPh>
    <phoneticPr fontId="4"/>
  </si>
  <si>
    <t>（小数点第2位以下切り捨て）</t>
    <rPh sb="1" eb="4">
      <t>ショウスウテン</t>
    </rPh>
    <rPh sb="4" eb="5">
      <t>ダイ</t>
    </rPh>
    <rPh sb="6" eb="7">
      <t>イ</t>
    </rPh>
    <rPh sb="7" eb="9">
      <t>イカ</t>
    </rPh>
    <rPh sb="9" eb="10">
      <t>キ</t>
    </rPh>
    <rPh sb="11" eb="12">
      <t>ス</t>
    </rPh>
    <phoneticPr fontId="4"/>
  </si>
  <si>
    <t>（※）以下の要件を全て満たす場合、利用者の数が50人または</t>
    <rPh sb="3" eb="5">
      <t>イカ</t>
    </rPh>
    <rPh sb="6" eb="8">
      <t>ヨウケン</t>
    </rPh>
    <rPh sb="9" eb="10">
      <t>スベ</t>
    </rPh>
    <rPh sb="11" eb="12">
      <t>ミ</t>
    </rPh>
    <rPh sb="14" eb="16">
      <t>バアイ</t>
    </rPh>
    <rPh sb="17" eb="20">
      <t>リヨウシャ</t>
    </rPh>
    <rPh sb="21" eb="22">
      <t>カズ</t>
    </rPh>
    <rPh sb="25" eb="26">
      <t>ニン</t>
    </rPh>
    <phoneticPr fontId="4"/>
  </si>
  <si>
    <t>■ 訪問介護員等の常勤換算方法による人数</t>
    <rPh sb="2" eb="4">
      <t>ホウモン</t>
    </rPh>
    <rPh sb="4" eb="7">
      <t>カイゴイン</t>
    </rPh>
    <rPh sb="7" eb="8">
      <t>トウ</t>
    </rPh>
    <rPh sb="9" eb="11">
      <t>ジョウキン</t>
    </rPh>
    <rPh sb="11" eb="13">
      <t>カンサン</t>
    </rPh>
    <rPh sb="13" eb="15">
      <t>ホウホウ</t>
    </rPh>
    <rPh sb="18" eb="20">
      <t>ニンズウ</t>
    </rPh>
    <phoneticPr fontId="4"/>
  </si>
  <si>
    <t>その端数を増すごとに１人以上で可</t>
  </si>
  <si>
    <t>　　・常勤のサービス提供責任者を３人以上配置</t>
    <rPh sb="3" eb="5">
      <t>ジョウキン</t>
    </rPh>
    <rPh sb="10" eb="12">
      <t>テイキョウ</t>
    </rPh>
    <rPh sb="12" eb="15">
      <t>セキニンシャ</t>
    </rPh>
    <rPh sb="17" eb="18">
      <t>ニン</t>
    </rPh>
    <rPh sb="18" eb="20">
      <t>イジョウ</t>
    </rPh>
    <rPh sb="20" eb="22">
      <t>ハイチ</t>
    </rPh>
    <phoneticPr fontId="4"/>
  </si>
  <si>
    <t>常勤の従業者の人数</t>
  </si>
  <si>
    <t>常勤換算方法による人数</t>
    <rPh sb="0" eb="2">
      <t>ジョウキン</t>
    </rPh>
    <rPh sb="2" eb="4">
      <t>カンサン</t>
    </rPh>
    <rPh sb="4" eb="6">
      <t>ホウホウ</t>
    </rPh>
    <rPh sb="9" eb="11">
      <t>ニンズウ</t>
    </rPh>
    <phoneticPr fontId="4"/>
  </si>
  <si>
    <t>　　・サービス提供責任者の業務に主として従事する者を1人以上配置</t>
    <rPh sb="7" eb="9">
      <t>テイキョウ</t>
    </rPh>
    <rPh sb="9" eb="12">
      <t>セキニンシャ</t>
    </rPh>
    <rPh sb="13" eb="15">
      <t>ギョウム</t>
    </rPh>
    <rPh sb="16" eb="17">
      <t>オモ</t>
    </rPh>
    <rPh sb="20" eb="22">
      <t>ジュウジ</t>
    </rPh>
    <rPh sb="24" eb="25">
      <t>モノ</t>
    </rPh>
    <rPh sb="27" eb="28">
      <t>ニン</t>
    </rPh>
    <rPh sb="28" eb="30">
      <t>イジョウ</t>
    </rPh>
    <rPh sb="30" eb="32">
      <t>ハイチ</t>
    </rPh>
    <phoneticPr fontId="4"/>
  </si>
  <si>
    <t>＋</t>
    <phoneticPr fontId="4"/>
  </si>
  <si>
    <t>　　・サービス提供責任者が行う業務が効率的に行われている</t>
    <rPh sb="7" eb="9">
      <t>テイキョウ</t>
    </rPh>
    <rPh sb="9" eb="12">
      <t>セキニンシャ</t>
    </rPh>
    <rPh sb="13" eb="14">
      <t>オコナ</t>
    </rPh>
    <rPh sb="15" eb="17">
      <t>ギョウム</t>
    </rPh>
    <rPh sb="18" eb="21">
      <t>コウリツテキ</t>
    </rPh>
    <rPh sb="22" eb="23">
      <t>オコナ</t>
    </rPh>
    <phoneticPr fontId="4"/>
  </si>
  <si>
    <t>従業者の勤務の体制及び勤務形態一覧表</t>
    <phoneticPr fontId="4"/>
  </si>
  <si>
    <t>(</t>
    <phoneticPr fontId="4"/>
  </si>
  <si>
    <t>)</t>
    <phoneticPr fontId="4"/>
  </si>
  <si>
    <t>(</t>
    <phoneticPr fontId="4"/>
  </si>
  <si>
    <t>(1)</t>
    <phoneticPr fontId="4"/>
  </si>
  <si>
    <t>(2)</t>
    <phoneticPr fontId="4"/>
  </si>
  <si>
    <t>No</t>
    <phoneticPr fontId="4"/>
  </si>
  <si>
    <t>(4) 
職種</t>
    <phoneticPr fontId="5"/>
  </si>
  <si>
    <t>(5)
勤務
形態</t>
    <phoneticPr fontId="5"/>
  </si>
  <si>
    <t>(7) 氏　名</t>
    <phoneticPr fontId="5"/>
  </si>
  <si>
    <t>(8)</t>
    <phoneticPr fontId="4"/>
  </si>
  <si>
    <t>A</t>
    <phoneticPr fontId="4"/>
  </si>
  <si>
    <t>B</t>
    <phoneticPr fontId="4"/>
  </si>
  <si>
    <t>C</t>
    <phoneticPr fontId="4"/>
  </si>
  <si>
    <t>C</t>
    <phoneticPr fontId="4"/>
  </si>
  <si>
    <t>-</t>
    <phoneticPr fontId="4"/>
  </si>
  <si>
    <t>D</t>
    <phoneticPr fontId="4"/>
  </si>
  <si>
    <t>D</t>
    <phoneticPr fontId="4"/>
  </si>
  <si>
    <t>-</t>
    <phoneticPr fontId="4"/>
  </si>
  <si>
    <t>サービス提供責任者</t>
    <phoneticPr fontId="4"/>
  </si>
  <si>
    <t>（※）</t>
    <phoneticPr fontId="4"/>
  </si>
  <si>
    <t>÷</t>
    <phoneticPr fontId="4"/>
  </si>
  <si>
    <t>⇒</t>
    <phoneticPr fontId="4"/>
  </si>
  <si>
    <t>＋</t>
    <phoneticPr fontId="4"/>
  </si>
  <si>
    <t>＝</t>
    <phoneticPr fontId="4"/>
  </si>
  <si>
    <t>≪提出不要≫</t>
    <rPh sb="1" eb="3">
      <t>テイシュツ</t>
    </rPh>
    <rPh sb="3" eb="5">
      <t>フヨウ</t>
    </rPh>
    <phoneticPr fontId="4"/>
  </si>
  <si>
    <t>従業者の勤務の体制及び勤務形態一覧表　記入方法　（訪問型サービス）</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ホウモン</t>
    </rPh>
    <rPh sb="27" eb="28">
      <t>ガタ</t>
    </rPh>
    <phoneticPr fontId="5"/>
  </si>
  <si>
    <t>・・・直接入力する必要がある箇所です。</t>
    <rPh sb="3" eb="5">
      <t>チョクセツ</t>
    </rPh>
    <rPh sb="5" eb="7">
      <t>ニュウリョク</t>
    </rPh>
    <rPh sb="9" eb="11">
      <t>ヒツヨウ</t>
    </rPh>
    <rPh sb="14" eb="16">
      <t>カショ</t>
    </rPh>
    <phoneticPr fontId="4"/>
  </si>
  <si>
    <t>下記の記入方法に従って、入力してください。</t>
    <rPh sb="0" eb="2">
      <t>カキ</t>
    </rPh>
    <rPh sb="3" eb="5">
      <t>キニュウ</t>
    </rPh>
    <rPh sb="5" eb="7">
      <t>ホウホウ</t>
    </rPh>
    <rPh sb="8" eb="9">
      <t>シタガ</t>
    </rPh>
    <rPh sb="12" eb="14">
      <t>ニュウリョク</t>
    </rPh>
    <phoneticPr fontId="4"/>
  </si>
  <si>
    <t>・・・プルダウンから選択して入力する必要がある箇所です。</t>
    <rPh sb="10" eb="12">
      <t>センタク</t>
    </rPh>
    <rPh sb="14" eb="16">
      <t>ニュウリョク</t>
    </rPh>
    <rPh sb="18" eb="20">
      <t>ヒツヨウ</t>
    </rPh>
    <rPh sb="23" eb="25">
      <t>カショ</t>
    </rPh>
    <phoneticPr fontId="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</si>
  <si>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
  </si>
  <si>
    <t>　(1) 「４週」・「暦月」のいずれかを選択してください。</t>
    <rPh sb="7" eb="8">
      <t>シュウ</t>
    </rPh>
    <rPh sb="11" eb="12">
      <t>レキ</t>
    </rPh>
    <rPh sb="12" eb="13">
      <t>ツキ</t>
    </rPh>
    <rPh sb="20" eb="22">
      <t>センタク</t>
    </rPh>
    <phoneticPr fontId="4"/>
  </si>
  <si>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</si>
  <si>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
  </si>
  <si>
    <t>　(4)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rPh sb="45" eb="47">
      <t>チョクセツ</t>
    </rPh>
    <rPh sb="47" eb="49">
      <t>ニュウリョク</t>
    </rPh>
    <rPh sb="50" eb="52">
      <t>カノウ</t>
    </rPh>
    <phoneticPr fontId="4"/>
  </si>
  <si>
    <t xml:space="preserve"> 　　 記入の順序は、職種ごとにまとめてください。</t>
    <rPh sb="4" eb="6">
      <t>キニュウ</t>
    </rPh>
    <rPh sb="7" eb="9">
      <t>ジュンジョ</t>
    </rPh>
    <rPh sb="11" eb="13">
      <t>ショクシュ</t>
    </rPh>
    <phoneticPr fontId="4"/>
  </si>
  <si>
    <t>No</t>
    <phoneticPr fontId="4"/>
  </si>
  <si>
    <t>職種名</t>
    <rPh sb="0" eb="2">
      <t>ショクシュ</t>
    </rPh>
    <rPh sb="2" eb="3">
      <t>メイ</t>
    </rPh>
    <phoneticPr fontId="4"/>
  </si>
  <si>
    <t>管理者</t>
    <rPh sb="0" eb="3">
      <t>カンリシャ</t>
    </rPh>
    <phoneticPr fontId="4"/>
  </si>
  <si>
    <t>サービス提供責任者</t>
    <rPh sb="4" eb="6">
      <t>テイキョウ</t>
    </rPh>
    <rPh sb="6" eb="9">
      <t>セキニンシャ</t>
    </rPh>
    <phoneticPr fontId="4"/>
  </si>
  <si>
    <t>訪問介護員</t>
    <rPh sb="0" eb="2">
      <t>ホウモン</t>
    </rPh>
    <rPh sb="2" eb="4">
      <t>カイゴ</t>
    </rPh>
    <rPh sb="4" eb="5">
      <t>イン</t>
    </rPh>
    <phoneticPr fontId="4"/>
  </si>
  <si>
    <t>※介護予防訪問介護相当サービスの場合、サービス提供責任者は介護訪問員から選任しますが、この場合は「サービス提供責任者」として1行にまとめて記入してください。</t>
    <rPh sb="16" eb="18">
      <t>バアイ</t>
    </rPh>
    <rPh sb="23" eb="25">
      <t>テイキョウ</t>
    </rPh>
    <rPh sb="25" eb="28">
      <t>セキニンシャ</t>
    </rPh>
    <rPh sb="29" eb="31">
      <t>カイゴ</t>
    </rPh>
    <rPh sb="31" eb="33">
      <t>ホウモン</t>
    </rPh>
    <rPh sb="33" eb="34">
      <t>イン</t>
    </rPh>
    <rPh sb="36" eb="38">
      <t>センニン</t>
    </rPh>
    <rPh sb="45" eb="47">
      <t>バアイ</t>
    </rPh>
    <rPh sb="53" eb="55">
      <t>テイキョウ</t>
    </rPh>
    <rPh sb="55" eb="58">
      <t>セキニンシャ</t>
    </rPh>
    <rPh sb="63" eb="64">
      <t>ギョウ</t>
    </rPh>
    <rPh sb="69" eb="71">
      <t>キニュウ</t>
    </rPh>
    <phoneticPr fontId="4"/>
  </si>
  <si>
    <t>　(5)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5"/>
  </si>
  <si>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
  </si>
  <si>
    <t>A</t>
    <phoneticPr fontId="4"/>
  </si>
  <si>
    <t>B</t>
    <phoneticPr fontId="4"/>
  </si>
  <si>
    <t>C</t>
    <phoneticPr fontId="4"/>
  </si>
  <si>
    <t>D</t>
    <phoneticPr fontId="4"/>
  </si>
  <si>
    <t>（注）常勤・非常勤の区分について</t>
    <rPh sb="1" eb="2">
      <t>チュウ</t>
    </rPh>
    <rPh sb="3" eb="5">
      <t>ジョウキン</t>
    </rPh>
    <rPh sb="6" eb="9">
      <t>ヒジョウキン</t>
    </rPh>
    <rPh sb="10" eb="12">
      <t>クブン</t>
    </rPh>
    <phoneticPr fontId="4"/>
  </si>
  <si>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</si>
  <si>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
  </si>
  <si>
    <t>　(6)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</si>
  <si>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
  </si>
  <si>
    <r>
      <t xml:space="preserve">       ※選択した資格及び研修に関して、</t>
    </r>
    <r>
      <rPr>
        <b/>
        <u/>
        <sz val="12"/>
        <rFont val="HGSｺﾞｼｯｸM"/>
        <family val="3"/>
        <charset val="128"/>
      </rPr>
      <t>必要に応じて、</t>
    </r>
    <r>
      <rPr>
        <b/>
        <sz val="12"/>
        <rFont val="HGSｺﾞｼｯｸM"/>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
  </si>
  <si>
    <t>　(7) 従業者の氏名を記入してください。</t>
    <rPh sb="5" eb="8">
      <t>ジュウギョウシャ</t>
    </rPh>
    <rPh sb="9" eb="11">
      <t>シメイ</t>
    </rPh>
    <rPh sb="12" eb="14">
      <t>キニュウ</t>
    </rPh>
    <phoneticPr fontId="4"/>
  </si>
  <si>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4"/>
  </si>
  <si>
    <t>　　  ※ 指定基準の確認に際しては、４週分の入力で差し支えありません。</t>
    <phoneticPr fontId="4"/>
  </si>
  <si>
    <t>　(9) 従業者ごとに、合計勤務時間数が自動計算されますので、誤りがないか確認してください。</t>
    <rPh sb="5" eb="8">
      <t>ジュウギョウシャ</t>
    </rPh>
    <rPh sb="12" eb="14">
      <t>ゴウケイ</t>
    </rPh>
    <rPh sb="14" eb="16">
      <t>キンム</t>
    </rPh>
    <rPh sb="16" eb="19">
      <t>ジカンスウ</t>
    </rPh>
    <rPh sb="20" eb="22">
      <t>ジドウ</t>
    </rPh>
    <rPh sb="22" eb="24">
      <t>ケイサン</t>
    </rPh>
    <rPh sb="31" eb="32">
      <t>アヤマ</t>
    </rPh>
    <rPh sb="37" eb="39">
      <t>カクニン</t>
    </rPh>
    <phoneticPr fontId="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</si>
  <si>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4"/>
  </si>
  <si>
    <t>　(10)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</si>
  <si>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</si>
  <si>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
  </si>
  <si>
    <t>　　　 その他、特記事項欄としてもご活用ください。</t>
    <rPh sb="6" eb="7">
      <t>タ</t>
    </rPh>
    <rPh sb="8" eb="10">
      <t>トッキ</t>
    </rPh>
    <rPh sb="10" eb="12">
      <t>ジコウ</t>
    </rPh>
    <rPh sb="12" eb="13">
      <t>ラン</t>
    </rPh>
    <rPh sb="18" eb="20">
      <t>カツヨウ</t>
    </rPh>
    <phoneticPr fontId="5"/>
  </si>
  <si>
    <t>　(12)前3か月の利用者数をそれぞれの欄に入力してください。新規または再開の場合は、推定数とします。</t>
    <rPh sb="5" eb="6">
      <t>ゼン</t>
    </rPh>
    <rPh sb="8" eb="9">
      <t>ゲツ</t>
    </rPh>
    <rPh sb="10" eb="13">
      <t>リヨウシャ</t>
    </rPh>
    <rPh sb="13" eb="14">
      <t>スウ</t>
    </rPh>
    <rPh sb="20" eb="21">
      <t>ラン</t>
    </rPh>
    <rPh sb="22" eb="24">
      <t>ニュウリョク</t>
    </rPh>
    <rPh sb="31" eb="33">
      <t>シンキ</t>
    </rPh>
    <rPh sb="36" eb="38">
      <t>サイカイ</t>
    </rPh>
    <rPh sb="39" eb="41">
      <t>バアイ</t>
    </rPh>
    <rPh sb="43" eb="45">
      <t>スイテイ</t>
    </rPh>
    <rPh sb="45" eb="46">
      <t>スウ</t>
    </rPh>
    <phoneticPr fontId="4"/>
  </si>
  <si>
    <t>　(13)【任意入力】 訪問介護員について、各欄に該当する数字を入力し、常勤換算後の人数を算出してください。</t>
    <rPh sb="6" eb="8">
      <t>ニンイ</t>
    </rPh>
    <rPh sb="8" eb="10">
      <t>ニュウリョク</t>
    </rPh>
    <rPh sb="12" eb="14">
      <t>ホウモン</t>
    </rPh>
    <rPh sb="14" eb="16">
      <t>カイゴ</t>
    </rPh>
    <rPh sb="16" eb="17">
      <t>イン</t>
    </rPh>
    <rPh sb="22" eb="23">
      <t>カク</t>
    </rPh>
    <rPh sb="23" eb="24">
      <t>ラン</t>
    </rPh>
    <rPh sb="25" eb="27">
      <t>ガイトウ</t>
    </rPh>
    <rPh sb="29" eb="31">
      <t>スウジ</t>
    </rPh>
    <rPh sb="32" eb="34">
      <t>ニュウリョク</t>
    </rPh>
    <rPh sb="36" eb="38">
      <t>ジョウキン</t>
    </rPh>
    <rPh sb="38" eb="40">
      <t>カンサン</t>
    </rPh>
    <rPh sb="40" eb="41">
      <t>ゴ</t>
    </rPh>
    <rPh sb="42" eb="44">
      <t>ニンズウ</t>
    </rPh>
    <rPh sb="45" eb="47">
      <t>サンシュツ</t>
    </rPh>
    <phoneticPr fontId="4"/>
  </si>
  <si>
    <t>　　　　○ 常勤換算方法とは、非常勤の従業者について「事業所の従業者の勤務延時間数を当該事業所において常勤の従業者が勤務すべき時間数で除することにより、</t>
    <phoneticPr fontId="4"/>
  </si>
  <si>
    <t>　　　　　常勤の従業者の員数に換算する方法」であるため、常勤の従業者については常勤換算方法によらず、実人数で計算する。</t>
    <phoneticPr fontId="4"/>
  </si>
  <si>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4"/>
  </si>
  <si>
    <t>　　　　　手入力すること。</t>
    <phoneticPr fontId="4"/>
  </si>
  <si>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</si>
  <si>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</si>
  <si>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
  </si>
  <si>
    <t>１．サービス種別</t>
    <rPh sb="6" eb="8">
      <t>シュベツ</t>
    </rPh>
    <phoneticPr fontId="4"/>
  </si>
  <si>
    <t>No</t>
    <phoneticPr fontId="4"/>
  </si>
  <si>
    <t>サービス種別名</t>
    <rPh sb="4" eb="6">
      <t>シュベツ</t>
    </rPh>
    <rPh sb="6" eb="7">
      <t>メイ</t>
    </rPh>
    <phoneticPr fontId="4"/>
  </si>
  <si>
    <t>緩和した基準による訪問型サービス</t>
    <phoneticPr fontId="4"/>
  </si>
  <si>
    <t>２．職種名・資格名称</t>
    <rPh sb="2" eb="4">
      <t>ショクシュ</t>
    </rPh>
    <rPh sb="4" eb="5">
      <t>メイ</t>
    </rPh>
    <rPh sb="6" eb="8">
      <t>シカク</t>
    </rPh>
    <rPh sb="8" eb="10">
      <t>メイショウ</t>
    </rPh>
    <phoneticPr fontId="4"/>
  </si>
  <si>
    <t>訪問介護員</t>
    <rPh sb="0" eb="2">
      <t>ホウモン</t>
    </rPh>
    <rPh sb="2" eb="5">
      <t>カイゴイン</t>
    </rPh>
    <phoneticPr fontId="4"/>
  </si>
  <si>
    <t>ー</t>
    <phoneticPr fontId="4"/>
  </si>
  <si>
    <t>ー</t>
    <phoneticPr fontId="4"/>
  </si>
  <si>
    <t>ー</t>
    <phoneticPr fontId="4"/>
  </si>
  <si>
    <t>資格</t>
    <rPh sb="0" eb="2">
      <t>シカク</t>
    </rPh>
    <phoneticPr fontId="4"/>
  </si>
  <si>
    <t>介護福祉士</t>
    <rPh sb="0" eb="2">
      <t>カイゴ</t>
    </rPh>
    <rPh sb="2" eb="5">
      <t>フクシシ</t>
    </rPh>
    <phoneticPr fontId="4"/>
  </si>
  <si>
    <t>看護師</t>
    <phoneticPr fontId="4"/>
  </si>
  <si>
    <t>看護師</t>
    <rPh sb="0" eb="3">
      <t>カンゴシ</t>
    </rPh>
    <phoneticPr fontId="4"/>
  </si>
  <si>
    <t>准看護師</t>
    <phoneticPr fontId="4"/>
  </si>
  <si>
    <t>准看護師</t>
    <rPh sb="0" eb="4">
      <t>ジュンカンゴシ</t>
    </rPh>
    <phoneticPr fontId="4"/>
  </si>
  <si>
    <t>ー</t>
    <phoneticPr fontId="4"/>
  </si>
  <si>
    <t>実務者研修修了者</t>
    <rPh sb="5" eb="7">
      <t>シュウリョウ</t>
    </rPh>
    <phoneticPr fontId="4"/>
  </si>
  <si>
    <t>実務者研修修了者</t>
    <rPh sb="0" eb="3">
      <t>ジツムシャ</t>
    </rPh>
    <rPh sb="3" eb="5">
      <t>ケンシュウ</t>
    </rPh>
    <rPh sb="5" eb="8">
      <t>シュウリョウシャ</t>
    </rPh>
    <phoneticPr fontId="4"/>
  </si>
  <si>
    <t>旧介護職員基礎研修課程修了者</t>
    <phoneticPr fontId="4"/>
  </si>
  <si>
    <t>介護職員初任者研修修了者</t>
    <rPh sb="0" eb="2">
      <t>カイゴ</t>
    </rPh>
    <rPh sb="2" eb="4">
      <t>ショクイン</t>
    </rPh>
    <rPh sb="4" eb="7">
      <t>ショニンシャ</t>
    </rPh>
    <rPh sb="7" eb="9">
      <t>ケンシュウ</t>
    </rPh>
    <rPh sb="9" eb="12">
      <t>シュウリョウシャ</t>
    </rPh>
    <phoneticPr fontId="4"/>
  </si>
  <si>
    <t>旧ホームヘルパー1級課程修了者</t>
    <rPh sb="0" eb="1">
      <t>キュウ</t>
    </rPh>
    <rPh sb="9" eb="10">
      <t>キュウ</t>
    </rPh>
    <rPh sb="10" eb="12">
      <t>カテイ</t>
    </rPh>
    <rPh sb="12" eb="15">
      <t>シュウリョウシャ</t>
    </rPh>
    <phoneticPr fontId="4"/>
  </si>
  <si>
    <t>生活援助従事者研修修了者</t>
    <rPh sb="0" eb="2">
      <t>セイカツ</t>
    </rPh>
    <rPh sb="2" eb="4">
      <t>エンジョ</t>
    </rPh>
    <rPh sb="4" eb="7">
      <t>ジュウジシャ</t>
    </rPh>
    <rPh sb="7" eb="9">
      <t>ケンシュウ</t>
    </rPh>
    <rPh sb="9" eb="12">
      <t>シュウリョウシャ</t>
    </rPh>
    <phoneticPr fontId="4"/>
  </si>
  <si>
    <t>共生型訪問介護のサービス提供責任者</t>
    <rPh sb="0" eb="2">
      <t>キョウセイ</t>
    </rPh>
    <rPh sb="2" eb="3">
      <t>ガタ</t>
    </rPh>
    <rPh sb="3" eb="5">
      <t>ホウモン</t>
    </rPh>
    <rPh sb="5" eb="7">
      <t>カイゴ</t>
    </rPh>
    <rPh sb="12" eb="14">
      <t>テイキョウ</t>
    </rPh>
    <rPh sb="14" eb="17">
      <t>セキニンシャ</t>
    </rPh>
    <phoneticPr fontId="4"/>
  </si>
  <si>
    <t>旧介護職員基礎研修課程修了者</t>
    <rPh sb="0" eb="1">
      <t>キュウ</t>
    </rPh>
    <rPh sb="1" eb="3">
      <t>カイゴ</t>
    </rPh>
    <rPh sb="3" eb="5">
      <t>ショクイン</t>
    </rPh>
    <rPh sb="5" eb="7">
      <t>キソ</t>
    </rPh>
    <rPh sb="7" eb="9">
      <t>ケンシュウ</t>
    </rPh>
    <rPh sb="9" eb="11">
      <t>カテイ</t>
    </rPh>
    <rPh sb="11" eb="14">
      <t>シュウリョウシャ</t>
    </rPh>
    <phoneticPr fontId="4"/>
  </si>
  <si>
    <t>旧ホームヘルパー2級課程修了者</t>
    <rPh sb="0" eb="1">
      <t>キュウ</t>
    </rPh>
    <rPh sb="9" eb="10">
      <t>キュウ</t>
    </rPh>
    <rPh sb="10" eb="12">
      <t>カテイ</t>
    </rPh>
    <rPh sb="12" eb="15">
      <t>シュウリョウシャ</t>
    </rPh>
    <phoneticPr fontId="4"/>
  </si>
  <si>
    <t>【自治体の皆様へ】</t>
    <rPh sb="1" eb="4">
      <t>ジチタイ</t>
    </rPh>
    <rPh sb="5" eb="7">
      <t>ミナサマ</t>
    </rPh>
    <phoneticPr fontId="4"/>
  </si>
  <si>
    <t>※ INDIRECT関数使用のため、以下のとおりセルに「名前の定義」をしています。</t>
    <rPh sb="10" eb="12">
      <t>カンスウ</t>
    </rPh>
    <rPh sb="12" eb="14">
      <t>シヨウ</t>
    </rPh>
    <rPh sb="18" eb="20">
      <t>イカ</t>
    </rPh>
    <rPh sb="28" eb="30">
      <t>ナマエ</t>
    </rPh>
    <rPh sb="31" eb="33">
      <t>テイギ</t>
    </rPh>
    <phoneticPr fontId="4"/>
  </si>
  <si>
    <t>　12行目・・・「職種」</t>
    <rPh sb="3" eb="5">
      <t>ギョウメ</t>
    </rPh>
    <rPh sb="9" eb="11">
      <t>ショクシュ</t>
    </rPh>
    <phoneticPr fontId="4"/>
  </si>
  <si>
    <t>　C列・・・「管理者」</t>
    <rPh sb="2" eb="3">
      <t>レツ</t>
    </rPh>
    <rPh sb="7" eb="10">
      <t>カンリシャ</t>
    </rPh>
    <phoneticPr fontId="4"/>
  </si>
  <si>
    <t>　D列・・・「サービス提供責任者」</t>
    <rPh sb="2" eb="3">
      <t>レツ</t>
    </rPh>
    <rPh sb="11" eb="13">
      <t>テイキョウ</t>
    </rPh>
    <rPh sb="13" eb="16">
      <t>セキニンシャ</t>
    </rPh>
    <phoneticPr fontId="4"/>
  </si>
  <si>
    <t>　E列・・・「訪問介護員」</t>
    <rPh sb="2" eb="3">
      <t>レツ</t>
    </rPh>
    <rPh sb="7" eb="9">
      <t>ホウモン</t>
    </rPh>
    <rPh sb="9" eb="12">
      <t>カイゴイン</t>
    </rPh>
    <phoneticPr fontId="4"/>
  </si>
  <si>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
  </si>
  <si>
    <t>　行が足りない場合は、適宜追加してください。</t>
    <rPh sb="1" eb="2">
      <t>ギョウ</t>
    </rPh>
    <rPh sb="3" eb="4">
      <t>タ</t>
    </rPh>
    <rPh sb="7" eb="9">
      <t>バアイ</t>
    </rPh>
    <rPh sb="11" eb="13">
      <t>テキギ</t>
    </rPh>
    <rPh sb="13" eb="15">
      <t>ツイカ</t>
    </rPh>
    <phoneticPr fontId="4"/>
  </si>
  <si>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</si>
  <si>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
  </si>
  <si>
    <t>　・「数式」タブ　⇒　「名前の定義」を選択</t>
    <rPh sb="3" eb="5">
      <t>スウシキ</t>
    </rPh>
    <rPh sb="12" eb="14">
      <t>ナマエ</t>
    </rPh>
    <rPh sb="15" eb="17">
      <t>テイギ</t>
    </rPh>
    <rPh sb="19" eb="21">
      <t>センタク</t>
    </rPh>
    <phoneticPr fontId="4"/>
  </si>
  <si>
    <t>　・「名前」に職種名を入力</t>
    <rPh sb="3" eb="5">
      <t>ナマエ</t>
    </rPh>
    <rPh sb="7" eb="9">
      <t>ショクシュ</t>
    </rPh>
    <rPh sb="9" eb="10">
      <t>メイ</t>
    </rPh>
    <rPh sb="11" eb="13">
      <t>ニュウリョク</t>
    </rPh>
    <phoneticPr fontId="4"/>
  </si>
  <si>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</si>
  <si>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
  </si>
  <si>
    <t>従業者の勤務の体制及び勤務形態一覧表</t>
    <phoneticPr fontId="4"/>
  </si>
  <si>
    <t>(</t>
    <phoneticPr fontId="4"/>
  </si>
  <si>
    <t>）</t>
    <phoneticPr fontId="4"/>
  </si>
  <si>
    <t>(</t>
    <phoneticPr fontId="4"/>
  </si>
  <si>
    <t>)</t>
    <phoneticPr fontId="4"/>
  </si>
  <si>
    <t>(1)</t>
    <phoneticPr fontId="4"/>
  </si>
  <si>
    <t>(2)</t>
    <phoneticPr fontId="4"/>
  </si>
  <si>
    <t>(4) 
職種</t>
    <phoneticPr fontId="5"/>
  </si>
  <si>
    <t>(5)
勤務
形態</t>
    <phoneticPr fontId="5"/>
  </si>
  <si>
    <t>(7) 氏　名</t>
    <phoneticPr fontId="5"/>
  </si>
  <si>
    <t>(8)</t>
    <phoneticPr fontId="4"/>
  </si>
  <si>
    <t>A</t>
  </si>
  <si>
    <t>ー</t>
  </si>
  <si>
    <t>○○　○○</t>
    <phoneticPr fontId="4"/>
  </si>
  <si>
    <t>○○　○○</t>
    <phoneticPr fontId="4"/>
  </si>
  <si>
    <t>○○　○○</t>
    <phoneticPr fontId="4"/>
  </si>
  <si>
    <t>C</t>
  </si>
  <si>
    <t>○○　○○</t>
    <phoneticPr fontId="4"/>
  </si>
  <si>
    <t>○○　○○</t>
    <phoneticPr fontId="4"/>
  </si>
  <si>
    <t>○○　○○</t>
    <phoneticPr fontId="4"/>
  </si>
  <si>
    <t>○○　○○</t>
    <phoneticPr fontId="4"/>
  </si>
  <si>
    <t>-</t>
    <phoneticPr fontId="4"/>
  </si>
  <si>
    <t>D</t>
    <phoneticPr fontId="4"/>
  </si>
  <si>
    <t>-</t>
    <phoneticPr fontId="4"/>
  </si>
  <si>
    <t>サービス提供責任者</t>
    <phoneticPr fontId="4"/>
  </si>
  <si>
    <t>（※）</t>
    <phoneticPr fontId="4"/>
  </si>
  <si>
    <t>÷</t>
    <phoneticPr fontId="4"/>
  </si>
  <si>
    <t>＝</t>
    <phoneticPr fontId="4"/>
  </si>
  <si>
    <t>⇒</t>
    <phoneticPr fontId="4"/>
  </si>
  <si>
    <t>÷</t>
    <phoneticPr fontId="4"/>
  </si>
  <si>
    <t>＝</t>
    <phoneticPr fontId="4"/>
  </si>
  <si>
    <t>＋</t>
    <phoneticPr fontId="4"/>
  </si>
  <si>
    <t>＝</t>
    <phoneticPr fontId="4"/>
  </si>
  <si>
    <t>（標準様式２）</t>
    <rPh sb="1" eb="3">
      <t>ヒョウジュン</t>
    </rPh>
    <rPh sb="3" eb="5">
      <t>ヨウシキ</t>
    </rPh>
    <phoneticPr fontId="5"/>
  </si>
  <si>
    <t>平面図</t>
    <rPh sb="0" eb="3">
      <t>ヘイメンズ</t>
    </rPh>
    <phoneticPr fontId="5"/>
  </si>
  <si>
    <r>
      <t>事業所</t>
    </r>
    <r>
      <rPr>
        <sz val="11"/>
        <rFont val="ＭＳ Ｐゴシック"/>
        <family val="3"/>
        <charset val="128"/>
      </rPr>
      <t>名</t>
    </r>
    <rPh sb="0" eb="3">
      <t>ジギョウショ</t>
    </rPh>
    <rPh sb="3" eb="4">
      <t>ナ</t>
    </rPh>
    <phoneticPr fontId="5"/>
  </si>
  <si>
    <t>展示コーナー</t>
    <rPh sb="0" eb="2">
      <t>テンジ</t>
    </rPh>
    <phoneticPr fontId="5"/>
  </si>
  <si>
    <t>　調理室</t>
    <rPh sb="1" eb="4">
      <t>チョウリシツ</t>
    </rPh>
    <phoneticPr fontId="5"/>
  </si>
  <si>
    <t>静養室</t>
    <rPh sb="0" eb="2">
      <t>セイヨウ</t>
    </rPh>
    <rPh sb="2" eb="3">
      <t>シツ</t>
    </rPh>
    <phoneticPr fontId="5"/>
  </si>
  <si>
    <t>相談室</t>
    <rPh sb="0" eb="3">
      <t>ソウダンシツ</t>
    </rPh>
    <phoneticPr fontId="5"/>
  </si>
  <si>
    <t>便所</t>
    <rPh sb="0" eb="2">
      <t>ベンジョ</t>
    </rPh>
    <phoneticPr fontId="5"/>
  </si>
  <si>
    <t>　30㎡</t>
    <phoneticPr fontId="5"/>
  </si>
  <si>
    <t>20㎡</t>
    <phoneticPr fontId="5"/>
  </si>
  <si>
    <t>20㎡</t>
    <phoneticPr fontId="5"/>
  </si>
  <si>
    <t>40㎡</t>
    <phoneticPr fontId="5"/>
  </si>
  <si>
    <t>玄関ホール</t>
    <rPh sb="0" eb="2">
      <t>ゲンカン</t>
    </rPh>
    <phoneticPr fontId="5"/>
  </si>
  <si>
    <t>　　機能訓練室　100㎡</t>
    <rPh sb="2" eb="4">
      <t>キノウ</t>
    </rPh>
    <rPh sb="4" eb="6">
      <t>クンレン</t>
    </rPh>
    <rPh sb="6" eb="7">
      <t>シツ</t>
    </rPh>
    <phoneticPr fontId="5"/>
  </si>
  <si>
    <t>　　（食堂兼用）</t>
    <rPh sb="3" eb="5">
      <t>ショクドウ</t>
    </rPh>
    <rPh sb="5" eb="7">
      <t>ケンヨウ</t>
    </rPh>
    <phoneticPr fontId="5"/>
  </si>
  <si>
    <t>倉庫</t>
    <rPh sb="0" eb="2">
      <t>ソウコ</t>
    </rPh>
    <phoneticPr fontId="5"/>
  </si>
  <si>
    <t>浴室 70㎡</t>
    <rPh sb="0" eb="2">
      <t>ヨクシツ</t>
    </rPh>
    <phoneticPr fontId="5"/>
  </si>
  <si>
    <t>事務室 30㎡</t>
    <rPh sb="0" eb="3">
      <t>ジムシツ</t>
    </rPh>
    <phoneticPr fontId="5"/>
  </si>
  <si>
    <t>20㎡</t>
    <phoneticPr fontId="5"/>
  </si>
  <si>
    <t>備考　1</t>
    <rPh sb="0" eb="2">
      <t>ビコウ</t>
    </rPh>
    <phoneticPr fontId="5"/>
  </si>
  <si>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5"/>
  </si>
  <si>
    <t>　各室の用途及び面積を記載してください。</t>
    <phoneticPr fontId="5"/>
  </si>
  <si>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5"/>
  </si>
  <si>
    <t>書　庫</t>
    <rPh sb="0" eb="1">
      <t>ショ</t>
    </rPh>
    <rPh sb="2" eb="3">
      <t>コ</t>
    </rPh>
    <phoneticPr fontId="10"/>
  </si>
  <si>
    <t>机</t>
    <rPh sb="0" eb="1">
      <t>ツクエ</t>
    </rPh>
    <phoneticPr fontId="10"/>
  </si>
  <si>
    <t>コピー機</t>
    <rPh sb="3" eb="4">
      <t>キ</t>
    </rPh>
    <phoneticPr fontId="10"/>
  </si>
  <si>
    <t>洗面台</t>
    <rPh sb="0" eb="3">
      <t>センメンダイ</t>
    </rPh>
    <phoneticPr fontId="10"/>
  </si>
  <si>
    <t>　各室の用途及び面積を記載してください。</t>
    <phoneticPr fontId="5"/>
  </si>
  <si>
    <t>（標準様式４）</t>
    <rPh sb="1" eb="3">
      <t>ヒョウジュン</t>
    </rPh>
    <phoneticPr fontId="5"/>
  </si>
  <si>
    <t>事業所名</t>
    <phoneticPr fontId="5"/>
  </si>
  <si>
    <t>申請するサービス種類</t>
  </si>
  <si>
    <t>措  置  の  概  要</t>
  </si>
  <si>
    <t>１  利用者からの相談又は苦情等に対応する常設の窓口（連絡先）、担当者の設置</t>
    <phoneticPr fontId="5"/>
  </si>
  <si>
    <t>２  円滑かつ迅速に苦情処理を行うための処理体制・手順</t>
    <phoneticPr fontId="5"/>
  </si>
  <si>
    <t>３  その他参考事項</t>
    <phoneticPr fontId="5"/>
  </si>
  <si>
    <t>備考  上の事項は例示であり、これにかかわらず苦情処理に係る対応方針を具体的に記してください。</t>
  </si>
  <si>
    <t>（標準様式４）</t>
    <rPh sb="1" eb="3">
      <t>ヒョウジュン</t>
    </rPh>
    <phoneticPr fontId="4"/>
  </si>
  <si>
    <t>利用者からの苦情を処理するために講ずる措置の概要</t>
    <rPh sb="0" eb="3">
      <t>リヨウシャ</t>
    </rPh>
    <rPh sb="6" eb="8">
      <t>クジョウ</t>
    </rPh>
    <rPh sb="9" eb="11">
      <t>ショリ</t>
    </rPh>
    <rPh sb="16" eb="17">
      <t>コウ</t>
    </rPh>
    <rPh sb="19" eb="21">
      <t>ソチ</t>
    </rPh>
    <rPh sb="22" eb="24">
      <t>ガイヨウ</t>
    </rPh>
    <phoneticPr fontId="4"/>
  </si>
  <si>
    <t>事　業　所　名　称</t>
    <rPh sb="0" eb="1">
      <t>コト</t>
    </rPh>
    <rPh sb="2" eb="3">
      <t>ギョウ</t>
    </rPh>
    <rPh sb="4" eb="5">
      <t>トコロ</t>
    </rPh>
    <rPh sb="6" eb="7">
      <t>メイ</t>
    </rPh>
    <rPh sb="8" eb="9">
      <t>ショウ</t>
    </rPh>
    <phoneticPr fontId="4"/>
  </si>
  <si>
    <t>サービスの種類</t>
    <rPh sb="5" eb="7">
      <t>シュルイ</t>
    </rPh>
    <phoneticPr fontId="4"/>
  </si>
  <si>
    <t>措　置　の　概　要</t>
    <rPh sb="0" eb="1">
      <t>ソ</t>
    </rPh>
    <rPh sb="2" eb="3">
      <t>チ</t>
    </rPh>
    <rPh sb="6" eb="7">
      <t>オオムネ</t>
    </rPh>
    <rPh sb="8" eb="9">
      <t>ヨウ</t>
    </rPh>
    <phoneticPr fontId="4"/>
  </si>
  <si>
    <t>１．利用者からの相談又は苦情等に対応する常設の窓口（連絡先），担当者の設置等</t>
    <rPh sb="37" eb="38">
      <t>トウ</t>
    </rPh>
    <phoneticPr fontId="4"/>
  </si>
  <si>
    <t>①</t>
    <phoneticPr fontId="10"/>
  </si>
  <si>
    <t>受付時間（曜日・時間帯・時間外の対応が取れればその内容）</t>
    <rPh sb="0" eb="2">
      <t>ウケツ</t>
    </rPh>
    <rPh sb="2" eb="4">
      <t>ジカン</t>
    </rPh>
    <rPh sb="5" eb="7">
      <t>ヨウビ</t>
    </rPh>
    <rPh sb="8" eb="10">
      <t>ジカン</t>
    </rPh>
    <rPh sb="10" eb="11">
      <t>タイ</t>
    </rPh>
    <rPh sb="12" eb="14">
      <t>ジカン</t>
    </rPh>
    <rPh sb="14" eb="15">
      <t>ガイ</t>
    </rPh>
    <rPh sb="16" eb="18">
      <t>タイオウ</t>
    </rPh>
    <rPh sb="19" eb="20">
      <t>ト</t>
    </rPh>
    <rPh sb="25" eb="27">
      <t>ナイヨウ</t>
    </rPh>
    <phoneticPr fontId="10"/>
  </si>
  <si>
    <t>②</t>
    <phoneticPr fontId="10"/>
  </si>
  <si>
    <t>連絡先（電話番号，FAX番号等）</t>
    <rPh sb="0" eb="3">
      <t>レンラクサキ</t>
    </rPh>
    <rPh sb="4" eb="6">
      <t>デンワ</t>
    </rPh>
    <rPh sb="6" eb="8">
      <t>バンゴウ</t>
    </rPh>
    <rPh sb="12" eb="14">
      <t>バンゴウ</t>
    </rPh>
    <rPh sb="14" eb="15">
      <t>トウ</t>
    </rPh>
    <phoneticPr fontId="10"/>
  </si>
  <si>
    <t>③</t>
    <phoneticPr fontId="10"/>
  </si>
  <si>
    <t>窓口担当者（職名・氏名）　（例：管理者，サービス提供責任者，生活相談員等）</t>
    <rPh sb="0" eb="2">
      <t>マドグチ</t>
    </rPh>
    <rPh sb="2" eb="5">
      <t>タントウシャ</t>
    </rPh>
    <rPh sb="6" eb="8">
      <t>ショクメイ</t>
    </rPh>
    <rPh sb="9" eb="11">
      <t>シメイ</t>
    </rPh>
    <rPh sb="14" eb="15">
      <t>レイ</t>
    </rPh>
    <rPh sb="16" eb="19">
      <t>カンリシャ</t>
    </rPh>
    <rPh sb="24" eb="26">
      <t>テイキョウ</t>
    </rPh>
    <rPh sb="26" eb="29">
      <t>セキニンシャ</t>
    </rPh>
    <rPh sb="30" eb="32">
      <t>セイカツ</t>
    </rPh>
    <rPh sb="32" eb="35">
      <t>ソウダンイン</t>
    </rPh>
    <rPh sb="35" eb="36">
      <t>トウ</t>
    </rPh>
    <phoneticPr fontId="10"/>
  </si>
  <si>
    <t>④</t>
    <phoneticPr fontId="10"/>
  </si>
  <si>
    <t>苦情解決責任者（職名・氏名）　（例：代表者，管理者等）</t>
    <rPh sb="0" eb="2">
      <t>クジョウ</t>
    </rPh>
    <rPh sb="2" eb="4">
      <t>カイケツ</t>
    </rPh>
    <rPh sb="4" eb="7">
      <t>セキニンシャ</t>
    </rPh>
    <rPh sb="8" eb="10">
      <t>ショクメイ</t>
    </rPh>
    <rPh sb="11" eb="13">
      <t>シメイ</t>
    </rPh>
    <rPh sb="16" eb="17">
      <t>レイ</t>
    </rPh>
    <rPh sb="18" eb="21">
      <t>ダイヒョウシャ</t>
    </rPh>
    <rPh sb="22" eb="25">
      <t>カンリシャ</t>
    </rPh>
    <rPh sb="25" eb="26">
      <t>トウ</t>
    </rPh>
    <phoneticPr fontId="10"/>
  </si>
  <si>
    <t>⑤</t>
    <phoneticPr fontId="10"/>
  </si>
  <si>
    <t>窓口担当者不在の場合の対応（基本的事項は他の職員が誰でも対応できるようにしておくこと。）</t>
    <rPh sb="0" eb="2">
      <t>マドグチ</t>
    </rPh>
    <rPh sb="2" eb="5">
      <t>タントウシャ</t>
    </rPh>
    <rPh sb="5" eb="7">
      <t>フザイ</t>
    </rPh>
    <rPh sb="8" eb="10">
      <t>バアイ</t>
    </rPh>
    <rPh sb="11" eb="13">
      <t>タイオウ</t>
    </rPh>
    <rPh sb="14" eb="17">
      <t>キホンテキ</t>
    </rPh>
    <rPh sb="17" eb="19">
      <t>ジコウ</t>
    </rPh>
    <rPh sb="20" eb="21">
      <t>タ</t>
    </rPh>
    <rPh sb="22" eb="24">
      <t>ショクイン</t>
    </rPh>
    <rPh sb="25" eb="26">
      <t>ダレ</t>
    </rPh>
    <rPh sb="28" eb="30">
      <t>タイオウ</t>
    </rPh>
    <phoneticPr fontId="10"/>
  </si>
  <si>
    <t>２．円滑かつ迅速に苦情処理を行うための処理体制・手順</t>
  </si>
  <si>
    <t>　苦情を受付けた場合，苦情内容を正確に苦情処理受付簿に記入し，事業所で定めた次の処理手順に基づき，迅速に対応する。</t>
    <rPh sb="1" eb="3">
      <t>クジョウ</t>
    </rPh>
    <rPh sb="4" eb="6">
      <t>ウケツ</t>
    </rPh>
    <rPh sb="8" eb="10">
      <t>バアイ</t>
    </rPh>
    <rPh sb="11" eb="13">
      <t>クジョウ</t>
    </rPh>
    <rPh sb="13" eb="15">
      <t>ナイヨウ</t>
    </rPh>
    <rPh sb="16" eb="18">
      <t>セイカク</t>
    </rPh>
    <rPh sb="19" eb="21">
      <t>クジョウ</t>
    </rPh>
    <rPh sb="21" eb="23">
      <t>ショリ</t>
    </rPh>
    <rPh sb="23" eb="26">
      <t>ウケツケボ</t>
    </rPh>
    <rPh sb="27" eb="29">
      <t>キニュウ</t>
    </rPh>
    <rPh sb="31" eb="33">
      <t>ジギョウ</t>
    </rPh>
    <rPh sb="33" eb="34">
      <t>ショ</t>
    </rPh>
    <rPh sb="35" eb="36">
      <t>サダ</t>
    </rPh>
    <rPh sb="38" eb="39">
      <t>ツギ</t>
    </rPh>
    <rPh sb="40" eb="42">
      <t>ショリ</t>
    </rPh>
    <rPh sb="42" eb="44">
      <t>テジュン</t>
    </rPh>
    <rPh sb="45" eb="46">
      <t>モト</t>
    </rPh>
    <rPh sb="49" eb="51">
      <t>ジンソク</t>
    </rPh>
    <rPh sb="52" eb="54">
      <t>タイオウ</t>
    </rPh>
    <phoneticPr fontId="10"/>
  </si>
  <si>
    <t>①</t>
    <phoneticPr fontId="10"/>
  </si>
  <si>
    <t>苦情原因の把握（当日又は時間帯によっては翌日）</t>
  </si>
  <si>
    <t>　サービス従事者等に事実確認を行い，必要に応じては利用者宅を訪問し，受付けた苦情内容の詳細を確認するとともに，今後の対応や予定について説明し了解を得る。</t>
    <rPh sb="5" eb="8">
      <t>ジュウジシャ</t>
    </rPh>
    <rPh sb="8" eb="9">
      <t>トウ</t>
    </rPh>
    <rPh sb="10" eb="12">
      <t>ジジツ</t>
    </rPh>
    <rPh sb="12" eb="14">
      <t>カクニン</t>
    </rPh>
    <rPh sb="15" eb="16">
      <t>オコナ</t>
    </rPh>
    <rPh sb="18" eb="20">
      <t>ヒツヨウ</t>
    </rPh>
    <rPh sb="21" eb="22">
      <t>オウ</t>
    </rPh>
    <rPh sb="25" eb="28">
      <t>リヨウシャ</t>
    </rPh>
    <rPh sb="28" eb="29">
      <t>タク</t>
    </rPh>
    <rPh sb="30" eb="32">
      <t>ホウモン</t>
    </rPh>
    <rPh sb="34" eb="36">
      <t>ウケツ</t>
    </rPh>
    <rPh sb="38" eb="40">
      <t>クジョウ</t>
    </rPh>
    <rPh sb="40" eb="42">
      <t>ナイヨウ</t>
    </rPh>
    <rPh sb="43" eb="45">
      <t>ショウサイ</t>
    </rPh>
    <rPh sb="46" eb="48">
      <t>カクニン</t>
    </rPh>
    <rPh sb="55" eb="57">
      <t>コンゴ</t>
    </rPh>
    <rPh sb="58" eb="60">
      <t>タイオウ</t>
    </rPh>
    <rPh sb="61" eb="63">
      <t>ヨテイ</t>
    </rPh>
    <rPh sb="67" eb="69">
      <t>セツメイ</t>
    </rPh>
    <rPh sb="70" eb="72">
      <t>リョウカイ</t>
    </rPh>
    <rPh sb="73" eb="74">
      <t>エ</t>
    </rPh>
    <phoneticPr fontId="10"/>
  </si>
  <si>
    <t>②</t>
    <phoneticPr fontId="10"/>
  </si>
  <si>
    <t>対応（解決）策の検討</t>
  </si>
  <si>
    <t>　苦情解決責任者に苦情内容を報告するとともに，窓口担当者が必要がある判断した場合は，サービス従事者及び関係者と共に，対応策の協議を行う。</t>
    <rPh sb="1" eb="3">
      <t>クジョウ</t>
    </rPh>
    <rPh sb="3" eb="5">
      <t>カイケツ</t>
    </rPh>
    <rPh sb="5" eb="8">
      <t>セキニンシャ</t>
    </rPh>
    <rPh sb="9" eb="11">
      <t>クジョウ</t>
    </rPh>
    <rPh sb="11" eb="13">
      <t>ナイヨウ</t>
    </rPh>
    <rPh sb="14" eb="16">
      <t>ホウコク</t>
    </rPh>
    <rPh sb="23" eb="25">
      <t>マドグチ</t>
    </rPh>
    <rPh sb="25" eb="28">
      <t>タントウシャ</t>
    </rPh>
    <rPh sb="29" eb="31">
      <t>ヒツヨウ</t>
    </rPh>
    <rPh sb="34" eb="36">
      <t>ハンダン</t>
    </rPh>
    <rPh sb="38" eb="40">
      <t>バアイ</t>
    </rPh>
    <rPh sb="46" eb="49">
      <t>ジュウジシャ</t>
    </rPh>
    <rPh sb="49" eb="50">
      <t>オヨ</t>
    </rPh>
    <rPh sb="51" eb="54">
      <t>カンケイシャ</t>
    </rPh>
    <rPh sb="55" eb="56">
      <t>トモ</t>
    </rPh>
    <rPh sb="58" eb="60">
      <t>タイオウ</t>
    </rPh>
    <rPh sb="60" eb="61">
      <t>サク</t>
    </rPh>
    <rPh sb="62" eb="64">
      <t>キョウギ</t>
    </rPh>
    <rPh sb="65" eb="66">
      <t>オコナ</t>
    </rPh>
    <phoneticPr fontId="10"/>
  </si>
  <si>
    <t>③</t>
    <phoneticPr fontId="10"/>
  </si>
  <si>
    <t>改善の実施</t>
  </si>
  <si>
    <t>　・利用者宅に訪問する等して，対応策を説明し同意を得る。</t>
    <rPh sb="2" eb="5">
      <t>リヨウシャ</t>
    </rPh>
    <rPh sb="5" eb="6">
      <t>タク</t>
    </rPh>
    <rPh sb="7" eb="9">
      <t>ホウモン</t>
    </rPh>
    <rPh sb="11" eb="12">
      <t>トウ</t>
    </rPh>
    <rPh sb="15" eb="17">
      <t>タイオウ</t>
    </rPh>
    <rPh sb="17" eb="18">
      <t>サク</t>
    </rPh>
    <rPh sb="19" eb="21">
      <t>セツメイ</t>
    </rPh>
    <rPh sb="22" eb="24">
      <t>ドウイ</t>
    </rPh>
    <rPh sb="25" eb="26">
      <t>エ</t>
    </rPh>
    <phoneticPr fontId="10"/>
  </si>
  <si>
    <t>　・改善については速やかに実施し，改善状況を確認する。
　　（損害を賠償すべき事故が発生した場合は，速やかに損害賠償を行う。）</t>
    <rPh sb="2" eb="4">
      <t>カイゼン</t>
    </rPh>
    <rPh sb="9" eb="10">
      <t>スミ</t>
    </rPh>
    <rPh sb="13" eb="15">
      <t>ジッシ</t>
    </rPh>
    <rPh sb="17" eb="19">
      <t>カイゼン</t>
    </rPh>
    <rPh sb="19" eb="21">
      <t>ジョウキョウ</t>
    </rPh>
    <rPh sb="22" eb="24">
      <t>カクニン</t>
    </rPh>
    <rPh sb="31" eb="33">
      <t>ソンガイ</t>
    </rPh>
    <rPh sb="34" eb="36">
      <t>バイショウ</t>
    </rPh>
    <rPh sb="39" eb="41">
      <t>ジコ</t>
    </rPh>
    <rPh sb="42" eb="44">
      <t>ハッセイ</t>
    </rPh>
    <rPh sb="46" eb="48">
      <t>バアイ</t>
    </rPh>
    <rPh sb="50" eb="51">
      <t>スミ</t>
    </rPh>
    <rPh sb="54" eb="56">
      <t>ソンガイ</t>
    </rPh>
    <rPh sb="56" eb="58">
      <t>バイショウ</t>
    </rPh>
    <rPh sb="59" eb="60">
      <t>オコナ</t>
    </rPh>
    <phoneticPr fontId="10"/>
  </si>
  <si>
    <t>④</t>
    <phoneticPr fontId="10"/>
  </si>
  <si>
    <t>解決困難な場合</t>
  </si>
  <si>
    <t>　保険者に連絡し，助言・指導を得て改善を行う。また，解決できない場合には，保険者と協議し，国保連への連絡も検討する。</t>
    <rPh sb="1" eb="4">
      <t>ホケンシャ</t>
    </rPh>
    <rPh sb="5" eb="7">
      <t>レンラク</t>
    </rPh>
    <rPh sb="9" eb="11">
      <t>ジョゲン</t>
    </rPh>
    <rPh sb="12" eb="14">
      <t>シドウ</t>
    </rPh>
    <rPh sb="15" eb="16">
      <t>エ</t>
    </rPh>
    <rPh sb="17" eb="19">
      <t>カイゼン</t>
    </rPh>
    <rPh sb="20" eb="21">
      <t>オコナ</t>
    </rPh>
    <rPh sb="26" eb="28">
      <t>カイケツ</t>
    </rPh>
    <rPh sb="32" eb="34">
      <t>バアイ</t>
    </rPh>
    <rPh sb="37" eb="40">
      <t>ホケンシャ</t>
    </rPh>
    <rPh sb="41" eb="43">
      <t>キョウギ</t>
    </rPh>
    <rPh sb="45" eb="48">
      <t>コクホレン</t>
    </rPh>
    <rPh sb="50" eb="52">
      <t>レンラク</t>
    </rPh>
    <rPh sb="53" eb="55">
      <t>ケントウ</t>
    </rPh>
    <phoneticPr fontId="10"/>
  </si>
  <si>
    <t>再発防止</t>
  </si>
  <si>
    <t>　同様の苦情，事故が起こらないように苦情処理の内容を記録し，従業者へ周知するとともに，「苦情処理マニュアル」等を作成・改善し，研修などの機会を通じて再発防止に努め，サービスの質の向上に目指す。</t>
    <rPh sb="1" eb="3">
      <t>ドウヨウ</t>
    </rPh>
    <rPh sb="4" eb="6">
      <t>クジョウ</t>
    </rPh>
    <rPh sb="7" eb="9">
      <t>ジコ</t>
    </rPh>
    <rPh sb="10" eb="11">
      <t>オ</t>
    </rPh>
    <rPh sb="18" eb="20">
      <t>クジョウ</t>
    </rPh>
    <rPh sb="20" eb="22">
      <t>ショリ</t>
    </rPh>
    <rPh sb="23" eb="25">
      <t>ナイヨウ</t>
    </rPh>
    <rPh sb="26" eb="28">
      <t>キロク</t>
    </rPh>
    <rPh sb="30" eb="33">
      <t>ジュウギョウシャ</t>
    </rPh>
    <rPh sb="34" eb="36">
      <t>シュウチ</t>
    </rPh>
    <rPh sb="44" eb="46">
      <t>クジョウ</t>
    </rPh>
    <rPh sb="46" eb="48">
      <t>ショリ</t>
    </rPh>
    <rPh sb="54" eb="55">
      <t>トウ</t>
    </rPh>
    <rPh sb="56" eb="58">
      <t>サクセイ</t>
    </rPh>
    <rPh sb="59" eb="61">
      <t>カイゼン</t>
    </rPh>
    <rPh sb="63" eb="65">
      <t>ケンシュウ</t>
    </rPh>
    <rPh sb="68" eb="70">
      <t>キカイ</t>
    </rPh>
    <rPh sb="71" eb="72">
      <t>ツウ</t>
    </rPh>
    <rPh sb="74" eb="76">
      <t>サイハツ</t>
    </rPh>
    <rPh sb="76" eb="78">
      <t>ボウシ</t>
    </rPh>
    <rPh sb="79" eb="80">
      <t>ツト</t>
    </rPh>
    <rPh sb="87" eb="88">
      <t>シツ</t>
    </rPh>
    <rPh sb="89" eb="91">
      <t>コウジョウ</t>
    </rPh>
    <rPh sb="92" eb="94">
      <t>メザ</t>
    </rPh>
    <phoneticPr fontId="10"/>
  </si>
  <si>
    <t>⑥</t>
    <phoneticPr fontId="10"/>
  </si>
  <si>
    <t>事故発生時の対応等</t>
  </si>
  <si>
    <t>　事故が発生した場合は，速やかに必要な措置を講じられるよう，あらかじめ関係機関との対応方法を定め，関係機関に周知して協力を得る。</t>
    <rPh sb="1" eb="3">
      <t>ジコ</t>
    </rPh>
    <rPh sb="4" eb="6">
      <t>ハッセイ</t>
    </rPh>
    <rPh sb="8" eb="10">
      <t>バアイ</t>
    </rPh>
    <rPh sb="12" eb="13">
      <t>スミ</t>
    </rPh>
    <rPh sb="16" eb="18">
      <t>ヒツヨウ</t>
    </rPh>
    <rPh sb="19" eb="21">
      <t>ソチ</t>
    </rPh>
    <rPh sb="22" eb="23">
      <t>コウ</t>
    </rPh>
    <rPh sb="35" eb="37">
      <t>カンケイ</t>
    </rPh>
    <rPh sb="37" eb="39">
      <t>キカン</t>
    </rPh>
    <rPh sb="41" eb="43">
      <t>タイオウ</t>
    </rPh>
    <rPh sb="43" eb="45">
      <t>ホウホウ</t>
    </rPh>
    <rPh sb="46" eb="47">
      <t>サダ</t>
    </rPh>
    <rPh sb="49" eb="51">
      <t>カンケイ</t>
    </rPh>
    <rPh sb="51" eb="53">
      <t>キカン</t>
    </rPh>
    <rPh sb="54" eb="56">
      <t>シュウチ</t>
    </rPh>
    <rPh sb="58" eb="60">
      <t>キョウリョク</t>
    </rPh>
    <rPh sb="61" eb="62">
      <t>エ</t>
    </rPh>
    <phoneticPr fontId="10"/>
  </si>
  <si>
    <t>３．その他の参考事項</t>
    <rPh sb="4" eb="5">
      <t>タ</t>
    </rPh>
    <rPh sb="6" eb="8">
      <t>サンコウ</t>
    </rPh>
    <rPh sb="8" eb="10">
      <t>ジコウ</t>
    </rPh>
    <phoneticPr fontId="10"/>
  </si>
  <si>
    <t>①</t>
    <phoneticPr fontId="10"/>
  </si>
  <si>
    <t>　普段から苦情が出ないよう，常に利用者の立場に立ったサービス提供を心がけるほか，適宜研修（接遇研修等）等を実施し，サービスの質の向上に努める。</t>
    <rPh sb="1" eb="3">
      <t>フダン</t>
    </rPh>
    <rPh sb="5" eb="7">
      <t>クジョウ</t>
    </rPh>
    <rPh sb="8" eb="9">
      <t>デ</t>
    </rPh>
    <rPh sb="14" eb="15">
      <t>ツネ</t>
    </rPh>
    <rPh sb="16" eb="19">
      <t>リヨウシャ</t>
    </rPh>
    <rPh sb="20" eb="22">
      <t>タチバ</t>
    </rPh>
    <rPh sb="23" eb="24">
      <t>タ</t>
    </rPh>
    <rPh sb="30" eb="32">
      <t>テイキョウ</t>
    </rPh>
    <rPh sb="33" eb="34">
      <t>ココロ</t>
    </rPh>
    <rPh sb="40" eb="42">
      <t>テキギ</t>
    </rPh>
    <rPh sb="42" eb="44">
      <t>ケンシュウ</t>
    </rPh>
    <rPh sb="45" eb="47">
      <t>セツグウ</t>
    </rPh>
    <rPh sb="47" eb="49">
      <t>ケンシュウ</t>
    </rPh>
    <rPh sb="49" eb="50">
      <t>トウ</t>
    </rPh>
    <rPh sb="51" eb="52">
      <t>トウ</t>
    </rPh>
    <rPh sb="53" eb="55">
      <t>ジッシ</t>
    </rPh>
    <rPh sb="62" eb="63">
      <t>シツ</t>
    </rPh>
    <rPh sb="64" eb="66">
      <t>コウジョウ</t>
    </rPh>
    <rPh sb="67" eb="68">
      <t>ツト</t>
    </rPh>
    <phoneticPr fontId="10"/>
  </si>
  <si>
    <t>②</t>
    <phoneticPr fontId="10"/>
  </si>
  <si>
    <t>　毎日朝礼等で申し送りを行い，職員間の情報共有を図る。</t>
    <rPh sb="1" eb="3">
      <t>マイニチ</t>
    </rPh>
    <rPh sb="3" eb="5">
      <t>チョウレイ</t>
    </rPh>
    <rPh sb="5" eb="6">
      <t>トウ</t>
    </rPh>
    <rPh sb="7" eb="8">
      <t>モウ</t>
    </rPh>
    <rPh sb="9" eb="10">
      <t>オク</t>
    </rPh>
    <rPh sb="12" eb="13">
      <t>オコナ</t>
    </rPh>
    <rPh sb="15" eb="17">
      <t>ショクイン</t>
    </rPh>
    <rPh sb="17" eb="18">
      <t>カン</t>
    </rPh>
    <rPh sb="19" eb="21">
      <t>ジョウホウ</t>
    </rPh>
    <rPh sb="21" eb="23">
      <t>キョウユウ</t>
    </rPh>
    <rPh sb="24" eb="25">
      <t>ハカ</t>
    </rPh>
    <phoneticPr fontId="10"/>
  </si>
  <si>
    <t>備　考</t>
    <rPh sb="0" eb="1">
      <t>ビ</t>
    </rPh>
    <rPh sb="2" eb="3">
      <t>コウ</t>
    </rPh>
    <phoneticPr fontId="4"/>
  </si>
  <si>
    <r>
      <t>　上の事項は例示であり，これにかかわらず苦情処理に係る対応方針を</t>
    </r>
    <r>
      <rPr>
        <u/>
        <sz val="11"/>
        <rFont val="ＭＳ Ｐゴシック"/>
        <family val="3"/>
        <charset val="128"/>
      </rPr>
      <t>具体的に</t>
    </r>
    <r>
      <rPr>
        <sz val="11"/>
        <rFont val="ＭＳ Ｐゴシック"/>
        <family val="3"/>
        <charset val="128"/>
      </rPr>
      <t>記入してください。</t>
    </r>
    <rPh sb="36" eb="38">
      <t>キニュウ</t>
    </rPh>
    <phoneticPr fontId="4"/>
  </si>
  <si>
    <t>（標準様式５）</t>
    <rPh sb="1" eb="3">
      <t>ヒョウジュン</t>
    </rPh>
    <rPh sb="3" eb="5">
      <t>ヨウシキ</t>
    </rPh>
    <phoneticPr fontId="5"/>
  </si>
  <si>
    <t>年</t>
    <rPh sb="0" eb="1">
      <t>ネン</t>
    </rPh>
    <phoneticPr fontId="5"/>
  </si>
  <si>
    <t>月</t>
    <rPh sb="0" eb="1">
      <t>ゲツ</t>
    </rPh>
    <phoneticPr fontId="5"/>
  </si>
  <si>
    <t>日</t>
    <rPh sb="0" eb="1">
      <t>ニチ</t>
    </rPh>
    <phoneticPr fontId="5"/>
  </si>
  <si>
    <t xml:space="preserve">    殿</t>
    <phoneticPr fontId="5"/>
  </si>
  <si>
    <t xml:space="preserve">申請者    </t>
    <phoneticPr fontId="5"/>
  </si>
  <si>
    <t>（名称）</t>
    <rPh sb="1" eb="3">
      <t>メイショウ</t>
    </rPh>
    <phoneticPr fontId="5"/>
  </si>
  <si>
    <t>（代表者の職名・氏名）</t>
    <rPh sb="1" eb="4">
      <t>ダイヒョウシャ</t>
    </rPh>
    <rPh sb="5" eb="7">
      <t>ショクメイ</t>
    </rPh>
    <rPh sb="8" eb="10">
      <t>シメイ</t>
    </rPh>
    <phoneticPr fontId="5"/>
  </si>
  <si>
    <t>　 申請者が、介護保険法第１１５条の４５の５第２項に規定する厚生労働省令で定める基準（平成１１年厚生省令第３６号　介護保険法施行規則第１４０条の６３の６）に従って適正に第一号事業を行うことができないと認められるものに該当しないことを誓います。</t>
    <phoneticPr fontId="5"/>
  </si>
  <si>
    <t>記</t>
    <rPh sb="0" eb="1">
      <t>キ</t>
    </rPh>
    <phoneticPr fontId="5"/>
  </si>
  <si>
    <t xml:space="preserve">【介護保険法施行規則第１４０条の６３の６】
（法第１１５条の４５の５第２項の厚生労働省令で定める基準）
法第115条の45の５第２項に規定する厚生労働省令で定める基準は、市町村が定める基準であって、次のいずれかに該当するものとする。
</t>
    <phoneticPr fontId="5"/>
  </si>
  <si>
    <t>一</t>
    <rPh sb="0" eb="1">
      <t>イチ</t>
    </rPh>
    <phoneticPr fontId="5"/>
  </si>
  <si>
    <t>第一号事業（第一号生活支援事業を除く。）に係る基準として、次に掲げるいずれかに該当する基準</t>
    <phoneticPr fontId="5"/>
  </si>
  <si>
    <t>イ</t>
    <phoneticPr fontId="5"/>
  </si>
  <si>
    <t>介護保険法施行規則等の一部を改正する省令（平成27年厚生労働省令第４号）附則第２条第３号若しくは第４条第３号の規定によりなおその効力を有するものとされた指定介護予防サービス等の事業の人員、設備及び運営並びに指定介護予防サービス等に係る介護予防のための効果的な支援の方法に関する基準（平成18年厚生労働省令第35号。ロにおいて「旧指定介護予防サービス等基準」という。）に規定する旧介護予防訪問介護若しくは旧介護予防通所介護に係る基準の例による基準又は指定介護予防支援等の事業の人員及び運営並びに指定介護予防支援等に係る介護予防のための効果的な支援の方法に関する基準（平成18年厚生労働省令第37号。ロにおいて「指定介護予防支援等基準」という。）に規定する介護予防支援に係る基準の例による基準</t>
    <phoneticPr fontId="5"/>
  </si>
  <si>
    <t>ロ</t>
    <phoneticPr fontId="5"/>
  </si>
  <si>
    <t>旧指定介護予防サービス等基準に規定する基準該当介護予防サービス（旧介護予防訪問介護及び旧介護予防通所介護に係るものに限る。）に係る基準又は指定介護予防支援等基準に規定する基準該当介護予防支援に係る基準の例による基準</t>
    <phoneticPr fontId="5"/>
  </si>
  <si>
    <t>ハ</t>
    <phoneticPr fontId="5"/>
  </si>
  <si>
    <t>平成26年改正前法第54条第１項第３号又は法第59条第１項第２号に規定する離島その他の地域であって厚生労働大臣が定める基準に該当するものに住所を有する居宅要支援被保険者等が、平成26年改正前法第54条第１項第３号又は法第59条第１項第２号に規定するサービスを受けた場合における当該サービスの内容を勘案した基準</t>
    <phoneticPr fontId="5"/>
  </si>
  <si>
    <t>ニ</t>
    <phoneticPr fontId="5"/>
  </si>
  <si>
    <t>第一号事業に係る基準として、当該第一号事業に係るサービスの内容等を勘案した基準（前号に掲げるものを除く。）</t>
    <phoneticPr fontId="5"/>
  </si>
  <si>
    <t>利用者からの苦情を処理するために講ずる措置の概要</t>
    <phoneticPr fontId="4"/>
  </si>
  <si>
    <t>誓　約　書</t>
    <phoneticPr fontId="5"/>
  </si>
  <si>
    <t>5「サービス提供責任者の経歴」は、次の書類に代えることが可能です（通知「指定訪問介護事業者の指定申請等におけるサービス提供責任者の経歴に係る提出書類の取扱いについて」（平成20年７月29日老振発第0729002号））。
（１）介護福祉士の場合、「介護福祉士登録証」
（２）介護職員基礎研修課程修了者及び訪問介護に関する１級課程修了者の場合、「当該研修を修了した旨の証明書の写し」
（３）訪問介護に関する２級課程修了者の場合、「当該研修を修了した旨の証明書の写し」及び「３年以上介護等の業務に従事したことがわかる書類」</t>
    <phoneticPr fontId="10"/>
  </si>
  <si>
    <t>写し</t>
    <rPh sb="0" eb="1">
      <t>ウツ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</si>
</sst>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yyyy&quot;年&quot;m&quot;月&quot;d&quot;日&quot;;@"/>
    <numFmt numFmtId="177" formatCode="0.0"/>
    <numFmt numFmtId="178" formatCode="#,##0.0#"/>
    <numFmt numFmtId="179" formatCode="0&quot;月&quot;"/>
    <numFmt numFmtId="180" formatCode="#,##0&quot;人&quot;"/>
    <numFmt numFmtId="181" formatCode="#,##0.##"/>
    <numFmt numFmtId="182" formatCode="#,##0.0;[Red]\-#,##0.0"/>
    <numFmt numFmtId="183" formatCode="0.0&quot;人以上&quot;"/>
    <numFmt numFmtId="184" formatCode="#,##0.0&quot;人&quot;"/>
    <numFmt numFmtId="185" formatCode="#,##0.######"/>
    <numFmt numFmtId="186" formatCode="0.000000"/>
  </numFmts>
  <fonts count="62" x14ac:knownFonts="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b/>
      <sz val="14"/>
      <name val="ＭＳ Ｐゴシック"/>
      <family val="3"/>
      <charset val="128"/>
    </font>
    <font>
      <sz val="6"/>
      <name val="ＭＳ Ｐゴシック"/>
      <family val="2"/>
      <charset val="128"/>
      <scheme val="minor"/>
    </font>
    <font>
      <sz val="6"/>
      <name val="ＭＳ Ｐゴシック"/>
      <family val="3"/>
      <charset val="128"/>
    </font>
    <font>
      <u/>
      <sz val="11"/>
      <color rgb="FFFF0000"/>
      <name val="ＭＳ Ｐゴシック"/>
      <family val="3"/>
      <charset val="128"/>
    </font>
    <font>
      <u/>
      <sz val="11"/>
      <name val="ＭＳ Ｐゴシック"/>
      <family val="3"/>
      <charset val="128"/>
    </font>
    <font>
      <sz val="10"/>
      <name val="ＭＳ Ｐゴシック"/>
      <family val="3"/>
      <charset val="128"/>
    </font>
    <font>
      <sz val="11"/>
      <color theme="1"/>
      <name val="ＭＳ Ｐゴシック"/>
      <family val="3"/>
      <charset val="128"/>
    </font>
    <font>
      <sz val="6"/>
      <name val="ＭＳ Ｐゴシック"/>
      <family val="3"/>
      <charset val="128"/>
      <scheme val="minor"/>
    </font>
    <font>
      <sz val="10"/>
      <color theme="1"/>
      <name val="ＭＳ Ｐゴシック"/>
      <family val="3"/>
      <charset val="128"/>
    </font>
    <font>
      <sz val="10.5"/>
      <name val="ＭＳ Ｐゴシック"/>
      <family val="3"/>
      <charset val="128"/>
    </font>
    <font>
      <sz val="9"/>
      <name val="ＭＳ Ｐゴシック"/>
      <family val="3"/>
      <charset val="128"/>
    </font>
    <font>
      <sz val="11"/>
      <color theme="1"/>
      <name val="ＭＳ Ｐゴシック"/>
      <family val="3"/>
      <charset val="128"/>
      <scheme val="minor"/>
    </font>
    <font>
      <sz val="12"/>
      <name val="ＭＳ Ｐゴシック"/>
      <family val="3"/>
      <charset val="128"/>
    </font>
    <font>
      <b/>
      <sz val="10"/>
      <color theme="1"/>
      <name val="ＭＳ Ｐゴシック"/>
      <family val="3"/>
      <charset val="128"/>
    </font>
    <font>
      <strike/>
      <sz val="10"/>
      <color theme="1"/>
      <name val="ＭＳ Ｐゴシック"/>
      <family val="3"/>
      <charset val="128"/>
    </font>
    <font>
      <sz val="10"/>
      <name val="ＭＳ ゴシック"/>
      <family val="3"/>
      <charset val="128"/>
    </font>
    <font>
      <sz val="9"/>
      <color theme="1"/>
      <name val="ＭＳ Ｐゴシック"/>
      <family val="3"/>
      <charset val="128"/>
    </font>
    <font>
      <sz val="10"/>
      <color rgb="FF000000"/>
      <name val="Times New Roman"/>
      <family val="1"/>
    </font>
    <font>
      <b/>
      <sz val="12"/>
      <color theme="1"/>
      <name val="ＭＳ Ｐゴシック"/>
      <family val="3"/>
      <charset val="128"/>
      <scheme val="major"/>
    </font>
    <font>
      <sz val="10"/>
      <color theme="1"/>
      <name val="ＭＳ Ｐゴシック"/>
      <family val="3"/>
      <charset val="128"/>
      <scheme val="major"/>
    </font>
    <font>
      <sz val="9"/>
      <color theme="1"/>
      <name val="ＭＳ Ｐゴシック"/>
      <family val="3"/>
      <charset val="128"/>
      <scheme val="major"/>
    </font>
    <font>
      <sz val="10.5"/>
      <color theme="1"/>
      <name val="ＭＳ Ｐゴシック"/>
      <family val="3"/>
      <charset val="128"/>
      <scheme val="minor"/>
    </font>
    <font>
      <sz val="10"/>
      <color theme="1"/>
      <name val="ＭＳ Ｐゴシック"/>
      <family val="3"/>
      <charset val="128"/>
      <scheme val="minor"/>
    </font>
    <font>
      <sz val="10.5"/>
      <name val="ＭＳ Ｐゴシック"/>
      <family val="3"/>
      <charset val="128"/>
      <scheme val="major"/>
    </font>
    <font>
      <sz val="9"/>
      <name val="ＭＳ Ｐゴシック"/>
      <family val="3"/>
      <charset val="128"/>
      <scheme val="major"/>
    </font>
    <font>
      <sz val="10"/>
      <name val="ＭＳ Ｐゴシック"/>
      <family val="3"/>
      <charset val="128"/>
      <scheme val="major"/>
    </font>
    <font>
      <b/>
      <sz val="12"/>
      <name val="ＭＳ Ｐゴシック"/>
      <family val="3"/>
      <charset val="128"/>
      <scheme val="major"/>
    </font>
    <font>
      <b/>
      <sz val="12"/>
      <name val="ＭＳ ゴシック"/>
      <family val="3"/>
      <charset val="128"/>
    </font>
    <font>
      <sz val="16"/>
      <name val="HGSｺﾞｼｯｸM"/>
      <family val="3"/>
      <charset val="128"/>
    </font>
    <font>
      <b/>
      <sz val="16"/>
      <name val="HGSｺﾞｼｯｸM"/>
      <family val="3"/>
      <charset val="128"/>
    </font>
    <font>
      <b/>
      <sz val="14"/>
      <name val="HGSｺﾞｼｯｸM"/>
      <family val="3"/>
      <charset val="128"/>
    </font>
    <font>
      <sz val="14"/>
      <name val="HGSｺﾞｼｯｸM"/>
      <family val="3"/>
      <charset val="128"/>
    </font>
    <font>
      <sz val="12"/>
      <name val="HGSｺﾞｼｯｸM"/>
      <family val="3"/>
      <charset val="128"/>
    </font>
    <font>
      <sz val="11"/>
      <name val="HGSｺﾞｼｯｸM"/>
      <family val="3"/>
      <charset val="128"/>
    </font>
    <font>
      <b/>
      <sz val="12"/>
      <name val="HGSｺﾞｼｯｸM"/>
      <family val="3"/>
      <charset val="128"/>
    </font>
    <font>
      <sz val="14"/>
      <color rgb="FFFF0000"/>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1"/>
      <name val="ＭＳ Ｐゴシック"/>
      <family val="2"/>
      <charset val="128"/>
      <scheme val="minor"/>
    </font>
    <font>
      <sz val="11"/>
      <color rgb="FF000000"/>
      <name val="ＭＳ Ｐゴシック"/>
      <family val="3"/>
      <charset val="128"/>
      <scheme val="minor"/>
    </font>
    <font>
      <sz val="11"/>
      <color rgb="FF000000"/>
      <name val="Calibri"/>
      <family val="2"/>
    </font>
    <font>
      <sz val="16"/>
      <color theme="1"/>
      <name val="ＭＳ Ｐゴシック"/>
      <family val="2"/>
      <charset val="128"/>
      <scheme val="minor"/>
    </font>
    <font>
      <sz val="10"/>
      <name val="HGSｺﾞｼｯｸM"/>
      <family val="3"/>
      <charset val="128"/>
    </font>
    <font>
      <sz val="10.5"/>
      <color theme="1"/>
      <name val="ＭＳ Ｐゴシック"/>
      <family val="3"/>
      <charset val="128"/>
    </font>
    <font>
      <b/>
      <sz val="10.5"/>
      <name val="ＭＳ Ｐゴシック"/>
      <family val="3"/>
      <charset val="128"/>
    </font>
    <font>
      <b/>
      <sz val="9"/>
      <name val="ＭＳ Ｐゴシック"/>
      <family val="3"/>
      <charset val="128"/>
    </font>
    <font>
      <b/>
      <sz val="11"/>
      <name val="ＭＳ Ｐゴシック"/>
      <family val="3"/>
      <charset val="128"/>
    </font>
    <font>
      <sz val="10.5"/>
      <name val="ＭＳ Ｐゴシック"/>
      <family val="3"/>
      <charset val="128"/>
      <scheme val="minor"/>
    </font>
    <font>
      <sz val="10"/>
      <color rgb="FF000000"/>
      <name val="ＭＳ Ｐゴシック"/>
      <family val="3"/>
      <charset val="128"/>
      <scheme val="minor"/>
    </font>
    <font>
      <b/>
      <sz val="12"/>
      <name val="ＭＳ Ｐゴシック"/>
      <family val="3"/>
      <charset val="128"/>
      <scheme val="minor"/>
    </font>
    <font>
      <sz val="11"/>
      <name val="ＭＳ Ｐゴシック"/>
      <family val="3"/>
      <charset val="128"/>
      <scheme val="minor"/>
    </font>
    <font>
      <sz val="11"/>
      <color rgb="FFFF0000"/>
      <name val="ＭＳ Ｐゴシック"/>
      <family val="3"/>
      <charset val="128"/>
    </font>
    <font>
      <sz val="10"/>
      <color rgb="FFFF0000"/>
      <name val="ＭＳ Ｐゴシック"/>
      <family val="3"/>
      <charset val="128"/>
    </font>
    <font>
      <u/>
      <sz val="11"/>
      <color theme="10"/>
      <name val="ＭＳ Ｐゴシック"/>
      <family val="3"/>
      <charset val="128"/>
      <scheme val="minor"/>
    </font>
    <font>
      <sz val="10.5"/>
      <color rgb="FF000000"/>
      <name val="ＭＳ Ｐゴシック"/>
      <family val="3"/>
      <charset val="128"/>
      <scheme val="minor"/>
    </font>
    <font>
      <b/>
      <sz val="10.5"/>
      <name val="ＭＳ Ｐゴシック"/>
      <family val="3"/>
      <charset val="128"/>
      <scheme val="minor"/>
    </font>
    <font>
      <sz val="10"/>
      <name val="ＭＳ Ｐゴシック"/>
      <family val="3"/>
      <charset val="128"/>
      <scheme val="minor"/>
    </font>
  </fonts>
  <fills count="9">
    <fill>
      <patternFill patternType="none"/>
    </fill>
    <fill>
      <patternFill patternType="gray125"/>
    </fill>
    <fill>
      <patternFill patternType="solid">
        <fgColor theme="0" tint="-0.24994659260841701"/>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CCFFCC"/>
        <bgColor indexed="64"/>
      </patternFill>
    </fill>
    <fill>
      <patternFill patternType="solid">
        <fgColor rgb="FFCCECFF"/>
        <bgColor indexed="64"/>
      </patternFill>
    </fill>
  </fills>
  <borders count="9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11">
    <xf numFmtId="0" fontId="0" fillId="0" borderId="0">
      <alignment vertical="center"/>
    </xf>
    <xf numFmtId="0" fontId="2" fillId="0" borderId="0"/>
    <xf numFmtId="0" fontId="14" fillId="0" borderId="0">
      <alignment vertical="center"/>
    </xf>
    <xf numFmtId="0" fontId="15" fillId="0" borderId="0" applyBorder="0"/>
    <xf numFmtId="0" fontId="2" fillId="0" borderId="0"/>
    <xf numFmtId="0" fontId="15" fillId="0" borderId="0" applyBorder="0"/>
    <xf numFmtId="0" fontId="20"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58" fillId="0" borderId="0" applyNumberFormat="0" applyFill="0" applyBorder="0" applyAlignment="0" applyProtection="0">
      <alignment vertical="center"/>
    </xf>
  </cellStyleXfs>
  <cellXfs count="989">
    <xf numFmtId="0" fontId="0" fillId="0" borderId="0" xfId="0">
      <alignment vertical="center"/>
    </xf>
    <xf numFmtId="0" fontId="2" fillId="0" borderId="0" xfId="1" applyFont="1" applyAlignment="1">
      <alignment vertical="center"/>
    </xf>
    <xf numFmtId="0" fontId="2" fillId="0" borderId="0" xfId="1" applyFont="1"/>
    <xf numFmtId="0" fontId="7" fillId="0" borderId="0" xfId="1" applyFont="1"/>
    <xf numFmtId="0" fontId="2" fillId="0" borderId="0" xfId="1" applyFont="1" applyAlignment="1">
      <alignment horizontal="center" vertical="center"/>
    </xf>
    <xf numFmtId="0" fontId="2" fillId="0" borderId="0" xfId="1" applyFont="1" applyFill="1" applyBorder="1" applyAlignment="1">
      <alignment vertical="center"/>
    </xf>
    <xf numFmtId="0" fontId="8" fillId="0" borderId="0" xfId="1" applyFont="1" applyFill="1" applyBorder="1" applyAlignment="1">
      <alignment horizontal="center" vertical="center"/>
    </xf>
    <xf numFmtId="0" fontId="2" fillId="0" borderId="0" xfId="1" applyFont="1" applyBorder="1"/>
    <xf numFmtId="0" fontId="2" fillId="0" borderId="0" xfId="1" applyFont="1" applyBorder="1" applyAlignment="1">
      <alignment horizontal="center" vertical="center"/>
    </xf>
    <xf numFmtId="0" fontId="2" fillId="0" borderId="0" xfId="1" applyFont="1" applyAlignment="1">
      <alignment horizontal="center"/>
    </xf>
    <xf numFmtId="0" fontId="2" fillId="0" borderId="0" xfId="1" applyFont="1" applyBorder="1" applyAlignment="1">
      <alignment horizontal="left" vertical="center"/>
    </xf>
    <xf numFmtId="0" fontId="8" fillId="0" borderId="0" xfId="1" applyFont="1" applyBorder="1" applyAlignment="1">
      <alignment horizontal="left" vertical="center"/>
    </xf>
    <xf numFmtId="0" fontId="12" fillId="0" borderId="0" xfId="1" applyFont="1" applyBorder="1" applyAlignment="1">
      <alignment horizontal="left" vertical="center"/>
    </xf>
    <xf numFmtId="0" fontId="8" fillId="0" borderId="0" xfId="1" applyFont="1" applyBorder="1" applyAlignment="1">
      <alignment wrapText="1"/>
    </xf>
    <xf numFmtId="0" fontId="13" fillId="0" borderId="0" xfId="1" applyFont="1" applyBorder="1" applyAlignment="1">
      <alignment horizontal="center" vertical="center"/>
    </xf>
    <xf numFmtId="0" fontId="14" fillId="0" borderId="0" xfId="2" applyAlignment="1">
      <alignment wrapText="1"/>
    </xf>
    <xf numFmtId="0" fontId="8" fillId="0" borderId="0" xfId="1" applyFont="1"/>
    <xf numFmtId="0" fontId="8" fillId="0" borderId="0" xfId="1" applyFont="1" applyAlignment="1">
      <alignment vertical="center"/>
    </xf>
    <xf numFmtId="0" fontId="8" fillId="0" borderId="0" xfId="1" applyFont="1" applyAlignment="1"/>
    <xf numFmtId="0" fontId="2" fillId="0" borderId="0" xfId="1" applyFont="1" applyAlignment="1"/>
    <xf numFmtId="0" fontId="11" fillId="3" borderId="0" xfId="3" applyFont="1" applyFill="1" applyAlignment="1">
      <alignment vertical="center"/>
    </xf>
    <xf numFmtId="0" fontId="16" fillId="3" borderId="0" xfId="3" applyFont="1" applyFill="1" applyAlignment="1">
      <alignment vertical="center"/>
    </xf>
    <xf numFmtId="0" fontId="11" fillId="3" borderId="0" xfId="3" applyFont="1" applyFill="1" applyBorder="1" applyAlignment="1">
      <alignment vertical="center"/>
    </xf>
    <xf numFmtId="0" fontId="9" fillId="3" borderId="0" xfId="3" applyFont="1" applyFill="1" applyAlignment="1">
      <alignment vertical="center"/>
    </xf>
    <xf numFmtId="0" fontId="9" fillId="3" borderId="0" xfId="3" applyFont="1" applyFill="1" applyBorder="1" applyAlignment="1">
      <alignment vertical="center"/>
    </xf>
    <xf numFmtId="0" fontId="11" fillId="3" borderId="0" xfId="4" applyFont="1" applyFill="1" applyAlignment="1">
      <alignment vertical="center"/>
    </xf>
    <xf numFmtId="0" fontId="17" fillId="3" borderId="0" xfId="3" applyFont="1" applyFill="1" applyAlignment="1">
      <alignment vertical="center"/>
    </xf>
    <xf numFmtId="0" fontId="9" fillId="3" borderId="0" xfId="4" applyFont="1" applyFill="1" applyAlignment="1">
      <alignment vertical="center"/>
    </xf>
    <xf numFmtId="49" fontId="9" fillId="0" borderId="0" xfId="3" applyNumberFormat="1" applyFont="1" applyBorder="1" applyAlignment="1">
      <alignment vertical="center"/>
    </xf>
    <xf numFmtId="49" fontId="9" fillId="0" borderId="0" xfId="3" applyNumberFormat="1" applyFont="1" applyAlignment="1">
      <alignment vertical="top" wrapText="1"/>
    </xf>
    <xf numFmtId="0" fontId="11" fillId="3" borderId="0" xfId="3" applyFont="1" applyFill="1" applyAlignment="1">
      <alignment vertical="top"/>
    </xf>
    <xf numFmtId="0" fontId="11" fillId="3" borderId="0" xfId="3" applyFont="1" applyFill="1" applyAlignment="1">
      <alignment horizontal="left" vertical="top"/>
    </xf>
    <xf numFmtId="0" fontId="11" fillId="3" borderId="0" xfId="3" applyFont="1" applyFill="1" applyAlignment="1">
      <alignment horizontal="left" vertical="top" wrapText="1"/>
    </xf>
    <xf numFmtId="49" fontId="9" fillId="0" borderId="0" xfId="3" applyNumberFormat="1" applyFont="1" applyAlignment="1">
      <alignment vertical="center"/>
    </xf>
    <xf numFmtId="49" fontId="9" fillId="0" borderId="0" xfId="3" applyNumberFormat="1" applyFont="1" applyAlignment="1">
      <alignment horizontal="left" vertical="top"/>
    </xf>
    <xf numFmtId="49" fontId="9" fillId="0" borderId="0" xfId="3" applyNumberFormat="1" applyFont="1" applyAlignment="1">
      <alignment horizontal="left" vertical="top" wrapText="1"/>
    </xf>
    <xf numFmtId="49" fontId="11" fillId="0" borderId="34" xfId="4" applyNumberFormat="1" applyFont="1" applyBorder="1" applyAlignment="1">
      <alignment horizontal="left" vertical="center"/>
    </xf>
    <xf numFmtId="49" fontId="11" fillId="0" borderId="13" xfId="4" applyNumberFormat="1" applyFont="1" applyBorder="1" applyAlignment="1">
      <alignment horizontal="left" vertical="center"/>
    </xf>
    <xf numFmtId="49" fontId="11" fillId="0" borderId="35" xfId="4" applyNumberFormat="1" applyFont="1" applyBorder="1" applyAlignment="1">
      <alignment horizontal="left" vertical="center"/>
    </xf>
    <xf numFmtId="49" fontId="9" fillId="0" borderId="36" xfId="4" applyNumberFormat="1" applyFont="1" applyBorder="1" applyAlignment="1">
      <alignment horizontal="center" vertical="center"/>
    </xf>
    <xf numFmtId="49" fontId="9" fillId="0" borderId="37" xfId="4" applyNumberFormat="1" applyFont="1" applyBorder="1" applyAlignment="1">
      <alignment horizontal="center" vertical="center"/>
    </xf>
    <xf numFmtId="0" fontId="9" fillId="3" borderId="37" xfId="3" applyFont="1" applyFill="1" applyBorder="1" applyAlignment="1">
      <alignment vertical="center"/>
    </xf>
    <xf numFmtId="0" fontId="9" fillId="3" borderId="38" xfId="3" applyFont="1" applyFill="1" applyBorder="1" applyAlignment="1">
      <alignment vertical="center"/>
    </xf>
    <xf numFmtId="0" fontId="11" fillId="3" borderId="16" xfId="4" applyFont="1" applyFill="1" applyBorder="1" applyAlignment="1">
      <alignment horizontal="center" vertical="center" wrapText="1"/>
    </xf>
    <xf numFmtId="0" fontId="11" fillId="3" borderId="16" xfId="4" applyFont="1" applyFill="1" applyBorder="1" applyAlignment="1">
      <alignment vertical="center" wrapText="1"/>
    </xf>
    <xf numFmtId="0" fontId="11" fillId="3" borderId="0" xfId="4" applyFont="1" applyFill="1" applyAlignment="1">
      <alignment horizontal="center" vertical="center" wrapText="1"/>
    </xf>
    <xf numFmtId="0" fontId="9" fillId="3" borderId="0" xfId="4" applyFont="1" applyFill="1" applyAlignment="1">
      <alignment horizontal="center" vertical="center"/>
    </xf>
    <xf numFmtId="0" fontId="9" fillId="3" borderId="0" xfId="3" applyFont="1" applyFill="1" applyBorder="1" applyAlignment="1">
      <alignment horizontal="center" vertical="center"/>
    </xf>
    <xf numFmtId="49" fontId="19" fillId="3" borderId="13" xfId="3" applyNumberFormat="1" applyFont="1" applyFill="1" applyBorder="1" applyAlignment="1">
      <alignment vertical="center"/>
    </xf>
    <xf numFmtId="49" fontId="11" fillId="3" borderId="13" xfId="3" applyNumberFormat="1" applyFont="1" applyFill="1" applyBorder="1" applyAlignment="1">
      <alignment vertical="center"/>
    </xf>
    <xf numFmtId="0" fontId="9" fillId="3" borderId="0" xfId="3" applyFont="1" applyFill="1" applyBorder="1" applyAlignment="1">
      <alignment horizontal="centerContinuous" vertical="center"/>
    </xf>
    <xf numFmtId="0" fontId="11" fillId="3" borderId="59" xfId="3" applyFont="1" applyFill="1" applyBorder="1" applyAlignment="1">
      <alignment horizontal="center" vertical="center"/>
    </xf>
    <xf numFmtId="0" fontId="11" fillId="3" borderId="6" xfId="3" applyFont="1" applyFill="1" applyBorder="1" applyAlignment="1">
      <alignment horizontal="center" vertical="center"/>
    </xf>
    <xf numFmtId="0" fontId="11" fillId="3" borderId="60" xfId="4" applyFont="1" applyFill="1" applyBorder="1" applyAlignment="1">
      <alignment horizontal="center" vertical="center" wrapText="1"/>
    </xf>
    <xf numFmtId="0" fontId="11" fillId="3" borderId="61" xfId="4" applyFont="1" applyFill="1" applyBorder="1" applyAlignment="1">
      <alignment horizontal="center" vertical="center" wrapText="1"/>
    </xf>
    <xf numFmtId="0" fontId="11" fillId="3" borderId="7" xfId="4" applyFont="1" applyFill="1" applyBorder="1" applyAlignment="1">
      <alignment horizontal="center" vertical="center" wrapText="1"/>
    </xf>
    <xf numFmtId="0" fontId="9" fillId="3" borderId="0" xfId="5" applyFont="1" applyFill="1" applyBorder="1" applyAlignment="1">
      <alignment horizontal="center" vertical="center" textRotation="255"/>
    </xf>
    <xf numFmtId="0" fontId="9" fillId="3" borderId="0" xfId="3" applyFont="1" applyFill="1" applyAlignment="1">
      <alignment horizontal="left" vertical="center"/>
    </xf>
    <xf numFmtId="0" fontId="21" fillId="3" borderId="0" xfId="6" applyFont="1" applyFill="1" applyAlignment="1">
      <alignment vertical="top"/>
    </xf>
    <xf numFmtId="0" fontId="22" fillId="3" borderId="0" xfId="6" applyFont="1" applyFill="1" applyAlignment="1">
      <alignment horizontal="left" vertical="top"/>
    </xf>
    <xf numFmtId="0" fontId="25" fillId="3" borderId="0" xfId="6" applyFont="1" applyFill="1" applyAlignment="1">
      <alignment horizontal="left" vertical="top"/>
    </xf>
    <xf numFmtId="14" fontId="22" fillId="3" borderId="0" xfId="6" applyNumberFormat="1" applyFont="1" applyFill="1" applyAlignment="1">
      <alignment horizontal="left" vertical="top"/>
    </xf>
    <xf numFmtId="20" fontId="22" fillId="3" borderId="0" xfId="6" applyNumberFormat="1" applyFont="1" applyFill="1" applyAlignment="1">
      <alignment horizontal="left" vertical="top"/>
    </xf>
    <xf numFmtId="0" fontId="22" fillId="3" borderId="0" xfId="6" applyFont="1" applyFill="1" applyAlignment="1">
      <alignment horizontal="left" vertical="center"/>
    </xf>
    <xf numFmtId="0" fontId="22" fillId="3" borderId="18" xfId="6" applyFont="1" applyFill="1" applyBorder="1" applyAlignment="1">
      <alignment horizontal="left" vertical="center"/>
    </xf>
    <xf numFmtId="0" fontId="22" fillId="3" borderId="0" xfId="6" applyFont="1" applyFill="1" applyAlignment="1">
      <alignment vertical="center"/>
    </xf>
    <xf numFmtId="0" fontId="22" fillId="3" borderId="50" xfId="6" applyFont="1" applyFill="1" applyBorder="1" applyAlignment="1">
      <alignment horizontal="left" vertical="center"/>
    </xf>
    <xf numFmtId="0" fontId="22" fillId="3" borderId="9" xfId="6" applyFont="1" applyFill="1" applyBorder="1" applyAlignment="1">
      <alignment horizontal="left" vertical="center"/>
    </xf>
    <xf numFmtId="0" fontId="22" fillId="3" borderId="11" xfId="6" applyFont="1" applyFill="1" applyBorder="1" applyAlignment="1">
      <alignment horizontal="left" vertical="center"/>
    </xf>
    <xf numFmtId="0" fontId="21" fillId="3" borderId="0" xfId="6" applyFont="1" applyFill="1" applyAlignment="1">
      <alignment horizontal="left" vertical="center"/>
    </xf>
    <xf numFmtId="0" fontId="21" fillId="3" borderId="0" xfId="6" applyFont="1" applyFill="1" applyAlignment="1">
      <alignment horizontal="left" vertical="top"/>
    </xf>
    <xf numFmtId="0" fontId="27" fillId="0" borderId="0" xfId="6" applyFont="1" applyFill="1" applyAlignment="1">
      <alignment horizontal="right" vertical="top" wrapText="1"/>
    </xf>
    <xf numFmtId="0" fontId="29" fillId="3" borderId="0" xfId="6" applyFont="1" applyFill="1" applyAlignment="1">
      <alignment vertical="top"/>
    </xf>
    <xf numFmtId="0" fontId="28" fillId="3" borderId="0" xfId="6" applyFont="1" applyFill="1" applyAlignment="1">
      <alignment horizontal="left" vertical="top"/>
    </xf>
    <xf numFmtId="0" fontId="30" fillId="3" borderId="0" xfId="6" applyFont="1" applyFill="1" applyAlignment="1">
      <alignment horizontal="left"/>
    </xf>
    <xf numFmtId="0" fontId="8" fillId="3" borderId="2" xfId="4" applyFont="1" applyFill="1" applyBorder="1" applyAlignment="1">
      <alignment horizontal="center" vertical="center" wrapText="1"/>
    </xf>
    <xf numFmtId="0" fontId="8" fillId="3" borderId="2" xfId="4" applyFont="1" applyFill="1" applyBorder="1" applyAlignment="1">
      <alignment vertical="center" wrapText="1"/>
    </xf>
    <xf numFmtId="0" fontId="8" fillId="3" borderId="16" xfId="4" applyFont="1" applyFill="1" applyBorder="1" applyAlignment="1">
      <alignment horizontal="center" vertical="center" wrapText="1"/>
    </xf>
    <xf numFmtId="0" fontId="8" fillId="3" borderId="16" xfId="4" applyFont="1" applyFill="1" applyBorder="1" applyAlignment="1">
      <alignment vertical="center" wrapText="1"/>
    </xf>
    <xf numFmtId="0" fontId="28" fillId="3" borderId="0" xfId="6" applyFont="1" applyFill="1" applyAlignment="1">
      <alignment horizontal="left" vertical="center"/>
    </xf>
    <xf numFmtId="0" fontId="29" fillId="3" borderId="0" xfId="6" applyFont="1" applyFill="1" applyAlignment="1">
      <alignment horizontal="left" vertical="center"/>
    </xf>
    <xf numFmtId="0" fontId="29" fillId="3" borderId="0" xfId="6" applyFont="1" applyFill="1" applyAlignment="1">
      <alignment horizontal="left" vertical="top"/>
    </xf>
    <xf numFmtId="0" fontId="30" fillId="3" borderId="20" xfId="6" applyFont="1" applyFill="1" applyBorder="1" applyAlignment="1">
      <alignment horizontal="left"/>
    </xf>
    <xf numFmtId="0" fontId="8" fillId="3" borderId="0" xfId="4" applyFont="1" applyFill="1" applyAlignment="1">
      <alignment horizontal="center" vertical="center" wrapText="1"/>
    </xf>
    <xf numFmtId="49" fontId="8" fillId="3" borderId="34" xfId="3" applyNumberFormat="1" applyFont="1" applyFill="1" applyBorder="1" applyAlignment="1">
      <alignment vertical="center"/>
    </xf>
    <xf numFmtId="49" fontId="8" fillId="3" borderId="13" xfId="3" applyNumberFormat="1" applyFont="1" applyFill="1" applyBorder="1" applyAlignment="1">
      <alignment vertical="center"/>
    </xf>
    <xf numFmtId="49" fontId="8" fillId="3" borderId="35" xfId="3" applyNumberFormat="1" applyFont="1" applyFill="1" applyBorder="1" applyAlignment="1">
      <alignment vertical="center"/>
    </xf>
    <xf numFmtId="0" fontId="31" fillId="0" borderId="0" xfId="7" applyFont="1" applyFill="1" applyAlignment="1" applyProtection="1">
      <alignment vertical="center"/>
    </xf>
    <xf numFmtId="0" fontId="31" fillId="0" borderId="0" xfId="7" applyFont="1" applyFill="1" applyAlignment="1" applyProtection="1">
      <alignment horizontal="left" vertical="center"/>
    </xf>
    <xf numFmtId="0" fontId="32" fillId="0" borderId="0" xfId="7" applyFont="1" applyFill="1" applyAlignment="1" applyProtection="1">
      <alignment horizontal="left" vertical="center"/>
    </xf>
    <xf numFmtId="0" fontId="32" fillId="0" borderId="0" xfId="7" applyFont="1" applyFill="1" applyAlignment="1" applyProtection="1">
      <alignment horizontal="right" vertical="center"/>
    </xf>
    <xf numFmtId="0" fontId="33" fillId="0" borderId="0" xfId="7" applyFont="1" applyFill="1" applyAlignment="1" applyProtection="1">
      <alignment horizontal="left" vertical="center"/>
    </xf>
    <xf numFmtId="0" fontId="31" fillId="0" borderId="0" xfId="7" applyFont="1" applyFill="1" applyAlignment="1">
      <alignment vertical="center"/>
    </xf>
    <xf numFmtId="0" fontId="32" fillId="0" borderId="0" xfId="7" applyFont="1" applyFill="1" applyAlignment="1" applyProtection="1">
      <alignment vertical="center"/>
    </xf>
    <xf numFmtId="0" fontId="32" fillId="0" borderId="0" xfId="7" applyFont="1" applyFill="1" applyAlignment="1">
      <alignment horizontal="right" vertical="center"/>
    </xf>
    <xf numFmtId="0" fontId="32" fillId="0" borderId="0" xfId="7" applyFont="1" applyFill="1" applyAlignment="1">
      <alignment vertical="center"/>
    </xf>
    <xf numFmtId="0" fontId="33" fillId="0" borderId="0" xfId="7" applyFont="1" applyFill="1" applyAlignment="1" applyProtection="1">
      <alignment horizontal="right" vertical="center"/>
    </xf>
    <xf numFmtId="0" fontId="33" fillId="3" borderId="0" xfId="7" applyFont="1" applyFill="1" applyAlignment="1" applyProtection="1">
      <alignment horizontal="center" vertical="center"/>
    </xf>
    <xf numFmtId="0" fontId="33" fillId="3" borderId="0" xfId="7" applyFont="1" applyFill="1" applyAlignment="1" applyProtection="1">
      <alignment horizontal="right" vertical="center"/>
    </xf>
    <xf numFmtId="0" fontId="33" fillId="3" borderId="0" xfId="7" applyFont="1" applyFill="1" applyAlignment="1" applyProtection="1">
      <alignment vertical="center"/>
    </xf>
    <xf numFmtId="0" fontId="33" fillId="0" borderId="0" xfId="7" applyFont="1" applyFill="1" applyAlignment="1" applyProtection="1">
      <alignment vertical="center"/>
    </xf>
    <xf numFmtId="0" fontId="32" fillId="0" borderId="0" xfId="7" applyFont="1" applyFill="1" applyAlignment="1" applyProtection="1">
      <alignment horizontal="center" vertical="center"/>
    </xf>
    <xf numFmtId="0" fontId="31" fillId="0" borderId="0" xfId="7" quotePrefix="1" applyFont="1" applyFill="1" applyAlignment="1" applyProtection="1">
      <alignment horizontal="center" vertical="center"/>
    </xf>
    <xf numFmtId="0" fontId="31" fillId="3" borderId="0" xfId="7" applyFont="1" applyFill="1" applyBorder="1" applyAlignment="1" applyProtection="1">
      <alignment vertical="center"/>
    </xf>
    <xf numFmtId="0" fontId="32" fillId="3" borderId="0" xfId="7" applyFont="1" applyFill="1" applyBorder="1" applyAlignment="1" applyProtection="1">
      <alignment horizontal="right" vertical="center"/>
    </xf>
    <xf numFmtId="0" fontId="32" fillId="3" borderId="0" xfId="7" applyFont="1" applyFill="1" applyBorder="1" applyProtection="1">
      <alignment vertical="center"/>
    </xf>
    <xf numFmtId="0" fontId="32" fillId="3" borderId="0" xfId="7" applyFont="1" applyFill="1" applyBorder="1" applyAlignment="1" applyProtection="1">
      <alignment horizontal="center" vertical="center"/>
    </xf>
    <xf numFmtId="0" fontId="32" fillId="0" borderId="0" xfId="7" applyFont="1" applyBorder="1" applyProtection="1">
      <alignment vertical="center"/>
    </xf>
    <xf numFmtId="0" fontId="31" fillId="3" borderId="0" xfId="7" applyFont="1" applyFill="1" applyBorder="1" applyAlignment="1" applyProtection="1">
      <alignment horizontal="center" vertical="center"/>
    </xf>
    <xf numFmtId="0" fontId="32" fillId="3" borderId="0" xfId="7" applyFont="1" applyFill="1" applyBorder="1" applyAlignment="1" applyProtection="1">
      <alignment vertical="center"/>
    </xf>
    <xf numFmtId="0" fontId="34" fillId="3" borderId="0" xfId="7" applyFont="1" applyFill="1" applyBorder="1" applyAlignment="1" applyProtection="1">
      <alignment horizontal="centerContinuous" vertical="center"/>
    </xf>
    <xf numFmtId="0" fontId="31" fillId="3" borderId="0" xfId="7" applyFont="1" applyFill="1" applyBorder="1" applyAlignment="1" applyProtection="1">
      <alignment horizontal="centerContinuous" vertical="center"/>
    </xf>
    <xf numFmtId="0" fontId="31" fillId="3" borderId="0" xfId="7" applyFont="1" applyFill="1" applyBorder="1" applyProtection="1">
      <alignment vertical="center"/>
    </xf>
    <xf numFmtId="0" fontId="31" fillId="0" borderId="0" xfId="7" applyFont="1" applyBorder="1" applyProtection="1">
      <alignment vertical="center"/>
    </xf>
    <xf numFmtId="0" fontId="31" fillId="0" borderId="0" xfId="7" applyFont="1" applyProtection="1">
      <alignment vertical="center"/>
    </xf>
    <xf numFmtId="0" fontId="34" fillId="0" borderId="0" xfId="7" applyFont="1" applyProtection="1">
      <alignment vertical="center"/>
    </xf>
    <xf numFmtId="20" fontId="31" fillId="3" borderId="0" xfId="7" applyNumberFormat="1" applyFont="1" applyFill="1" applyBorder="1" applyAlignment="1" applyProtection="1">
      <alignment vertical="center"/>
    </xf>
    <xf numFmtId="20" fontId="31" fillId="3" borderId="0" xfId="7" applyNumberFormat="1" applyFont="1" applyFill="1" applyBorder="1" applyAlignment="1" applyProtection="1">
      <alignment horizontal="center" vertical="center"/>
    </xf>
    <xf numFmtId="177" fontId="31" fillId="3" borderId="0" xfId="7" applyNumberFormat="1" applyFont="1" applyFill="1" applyBorder="1" applyAlignment="1" applyProtection="1">
      <alignment vertical="center"/>
    </xf>
    <xf numFmtId="0" fontId="31" fillId="3" borderId="0" xfId="7" applyFont="1" applyFill="1" applyBorder="1" applyAlignment="1" applyProtection="1">
      <alignment horizontal="left" vertical="center"/>
    </xf>
    <xf numFmtId="0" fontId="31" fillId="0" borderId="0" xfId="7" applyFont="1" applyBorder="1" applyAlignment="1" applyProtection="1">
      <alignment horizontal="center" vertical="center"/>
    </xf>
    <xf numFmtId="0" fontId="34" fillId="0" borderId="0" xfId="7" applyFont="1" applyFill="1" applyAlignment="1" applyProtection="1">
      <alignment vertical="center"/>
    </xf>
    <xf numFmtId="0" fontId="34" fillId="0" borderId="0" xfId="7" applyFont="1" applyFill="1" applyAlignment="1" applyProtection="1">
      <alignment horizontal="left" vertical="center"/>
    </xf>
    <xf numFmtId="0" fontId="31" fillId="0" borderId="0" xfId="7" applyFont="1" applyFill="1" applyAlignment="1" applyProtection="1">
      <alignment horizontal="right" vertical="center"/>
    </xf>
    <xf numFmtId="0" fontId="31" fillId="0" borderId="0" xfId="7" applyFont="1" applyFill="1" applyAlignment="1" applyProtection="1">
      <alignment horizontal="center" vertical="center"/>
    </xf>
    <xf numFmtId="0" fontId="35" fillId="0" borderId="0" xfId="7" applyFont="1" applyFill="1" applyAlignment="1" applyProtection="1">
      <alignment vertical="center"/>
    </xf>
    <xf numFmtId="0" fontId="35" fillId="0" borderId="0" xfId="7" applyFont="1" applyFill="1" applyAlignment="1" applyProtection="1">
      <alignment horizontal="left" vertical="center"/>
    </xf>
    <xf numFmtId="0" fontId="35" fillId="0" borderId="0" xfId="7" applyFont="1" applyFill="1" applyBorder="1" applyAlignment="1" applyProtection="1">
      <alignment vertical="center"/>
    </xf>
    <xf numFmtId="0" fontId="35" fillId="0" borderId="0" xfId="7" applyFont="1" applyFill="1" applyAlignment="1" applyProtection="1">
      <alignment horizontal="right" vertical="center"/>
    </xf>
    <xf numFmtId="0" fontId="35" fillId="0" borderId="0" xfId="7" applyFont="1" applyFill="1" applyAlignment="1">
      <alignment horizontal="right" vertical="center"/>
    </xf>
    <xf numFmtId="0" fontId="35" fillId="0" borderId="0" xfId="7" applyFont="1" applyFill="1" applyAlignment="1">
      <alignment vertical="center"/>
    </xf>
    <xf numFmtId="0" fontId="34" fillId="0" borderId="29" xfId="7" applyFont="1" applyFill="1" applyBorder="1" applyAlignment="1" applyProtection="1">
      <alignment horizontal="center" vertical="center"/>
    </xf>
    <xf numFmtId="0" fontId="34" fillId="0" borderId="30" xfId="7" applyFont="1" applyFill="1" applyBorder="1" applyAlignment="1" applyProtection="1">
      <alignment horizontal="center" vertical="center"/>
    </xf>
    <xf numFmtId="0" fontId="34" fillId="0" borderId="31" xfId="7" applyFont="1" applyFill="1" applyBorder="1" applyAlignment="1" applyProtection="1">
      <alignment horizontal="center" vertical="center"/>
    </xf>
    <xf numFmtId="0" fontId="31" fillId="0" borderId="31" xfId="7" applyFont="1" applyFill="1" applyBorder="1" applyAlignment="1" applyProtection="1">
      <alignment horizontal="center" vertical="center"/>
    </xf>
    <xf numFmtId="0" fontId="34" fillId="0" borderId="72" xfId="7" applyNumberFormat="1" applyFont="1" applyFill="1" applyBorder="1" applyAlignment="1" applyProtection="1">
      <alignment horizontal="center" vertical="center" wrapText="1"/>
    </xf>
    <xf numFmtId="0" fontId="34" fillId="0" borderId="73" xfId="7" applyNumberFormat="1" applyFont="1" applyFill="1" applyBorder="1" applyAlignment="1" applyProtection="1">
      <alignment horizontal="center" vertical="center" wrapText="1"/>
    </xf>
    <xf numFmtId="0" fontId="34" fillId="0" borderId="80" xfId="7" applyNumberFormat="1" applyFont="1" applyFill="1" applyBorder="1" applyAlignment="1" applyProtection="1">
      <alignment horizontal="center" vertical="center" wrapText="1"/>
    </xf>
    <xf numFmtId="0" fontId="31" fillId="0" borderId="73" xfId="7" applyNumberFormat="1" applyFont="1" applyFill="1" applyBorder="1" applyAlignment="1" applyProtection="1">
      <alignment horizontal="center" vertical="center" wrapText="1"/>
    </xf>
    <xf numFmtId="0" fontId="31" fillId="0" borderId="81" xfId="7" applyFont="1" applyFill="1" applyBorder="1" applyAlignment="1" applyProtection="1">
      <alignment vertical="center"/>
    </xf>
    <xf numFmtId="178" fontId="31" fillId="7" borderId="82" xfId="7" applyNumberFormat="1" applyFont="1" applyFill="1" applyBorder="1" applyAlignment="1" applyProtection="1">
      <alignment horizontal="center" vertical="center" shrinkToFit="1"/>
      <protection locked="0"/>
    </xf>
    <xf numFmtId="178" fontId="31" fillId="7" borderId="83" xfId="7" applyNumberFormat="1" applyFont="1" applyFill="1" applyBorder="1" applyAlignment="1" applyProtection="1">
      <alignment horizontal="center" vertical="center" shrinkToFit="1"/>
      <protection locked="0"/>
    </xf>
    <xf numFmtId="178" fontId="31" fillId="7" borderId="84" xfId="7" applyNumberFormat="1" applyFont="1" applyFill="1" applyBorder="1" applyAlignment="1" applyProtection="1">
      <alignment horizontal="center" vertical="center" shrinkToFit="1"/>
      <protection locked="0"/>
    </xf>
    <xf numFmtId="0" fontId="31" fillId="0" borderId="85" xfId="7" applyFont="1" applyFill="1" applyBorder="1" applyAlignment="1" applyProtection="1">
      <alignment vertical="center"/>
    </xf>
    <xf numFmtId="178" fontId="31" fillId="7" borderId="86" xfId="7" applyNumberFormat="1" applyFont="1" applyFill="1" applyBorder="1" applyAlignment="1" applyProtection="1">
      <alignment horizontal="center" vertical="center" shrinkToFit="1"/>
      <protection locked="0"/>
    </xf>
    <xf numFmtId="178" fontId="31" fillId="7" borderId="67" xfId="7" applyNumberFormat="1" applyFont="1" applyFill="1" applyBorder="1" applyAlignment="1" applyProtection="1">
      <alignment horizontal="center" vertical="center" shrinkToFit="1"/>
      <protection locked="0"/>
    </xf>
    <xf numFmtId="178" fontId="31" fillId="7" borderId="68" xfId="7" applyNumberFormat="1" applyFont="1" applyFill="1" applyBorder="1" applyAlignment="1" applyProtection="1">
      <alignment horizontal="center" vertical="center" shrinkToFit="1"/>
      <protection locked="0"/>
    </xf>
    <xf numFmtId="0" fontId="31" fillId="0" borderId="87" xfId="7" applyFont="1" applyFill="1" applyBorder="1" applyAlignment="1" applyProtection="1">
      <alignment vertical="center"/>
    </xf>
    <xf numFmtId="178" fontId="31" fillId="7" borderId="72" xfId="7" applyNumberFormat="1" applyFont="1" applyFill="1" applyBorder="1" applyAlignment="1" applyProtection="1">
      <alignment horizontal="center" vertical="center" shrinkToFit="1"/>
      <protection locked="0"/>
    </xf>
    <xf numFmtId="178" fontId="31" fillId="7" borderId="73" xfId="7" applyNumberFormat="1" applyFont="1" applyFill="1" applyBorder="1" applyAlignment="1" applyProtection="1">
      <alignment horizontal="center" vertical="center" shrinkToFit="1"/>
      <protection locked="0"/>
    </xf>
    <xf numFmtId="178" fontId="31" fillId="7" borderId="80" xfId="7" applyNumberFormat="1" applyFont="1" applyFill="1" applyBorder="1" applyAlignment="1" applyProtection="1">
      <alignment horizontal="center" vertical="center" shrinkToFit="1"/>
      <protection locked="0"/>
    </xf>
    <xf numFmtId="0" fontId="37" fillId="0" borderId="0" xfId="7" applyFont="1" applyFill="1" applyAlignment="1" applyProtection="1">
      <alignment vertical="center"/>
    </xf>
    <xf numFmtId="0" fontId="35" fillId="0" borderId="0" xfId="7" applyFont="1" applyFill="1" applyBorder="1" applyAlignment="1" applyProtection="1">
      <alignment vertical="center" shrinkToFit="1"/>
    </xf>
    <xf numFmtId="0" fontId="36" fillId="0" borderId="0" xfId="7" applyFont="1" applyFill="1" applyBorder="1" applyAlignment="1" applyProtection="1">
      <alignment vertical="center" shrinkToFit="1"/>
    </xf>
    <xf numFmtId="0" fontId="35" fillId="0" borderId="0" xfId="7" applyFont="1" applyFill="1" applyBorder="1" applyAlignment="1" applyProtection="1">
      <alignment horizontal="left" vertical="center"/>
    </xf>
    <xf numFmtId="0" fontId="34" fillId="0" borderId="0" xfId="7" applyFont="1" applyFill="1" applyBorder="1" applyAlignment="1" applyProtection="1">
      <alignment vertical="center" shrinkToFit="1"/>
    </xf>
    <xf numFmtId="0" fontId="34" fillId="0" borderId="0" xfId="7" applyFont="1" applyFill="1" applyBorder="1" applyAlignment="1" applyProtection="1">
      <alignment vertical="center"/>
    </xf>
    <xf numFmtId="0" fontId="34" fillId="0" borderId="0" xfId="7" applyFont="1" applyFill="1" applyBorder="1" applyAlignment="1" applyProtection="1">
      <alignment horizontal="left" vertical="center"/>
    </xf>
    <xf numFmtId="0" fontId="34" fillId="3" borderId="0" xfId="7" applyFont="1" applyFill="1" applyBorder="1" applyAlignment="1" applyProtection="1">
      <alignment vertical="center"/>
    </xf>
    <xf numFmtId="0" fontId="34" fillId="3" borderId="0" xfId="7" applyFont="1" applyFill="1" applyBorder="1" applyAlignment="1" applyProtection="1">
      <alignment horizontal="left" vertical="center"/>
    </xf>
    <xf numFmtId="0" fontId="34" fillId="0" borderId="0" xfId="7" applyFont="1" applyFill="1" applyBorder="1" applyAlignment="1" applyProtection="1">
      <alignment horizontal="center" vertical="center"/>
    </xf>
    <xf numFmtId="180" fontId="34" fillId="3" borderId="0" xfId="7" applyNumberFormat="1" applyFont="1" applyFill="1" applyBorder="1" applyAlignment="1" applyProtection="1">
      <alignment horizontal="center" vertical="center"/>
    </xf>
    <xf numFmtId="0" fontId="34" fillId="3" borderId="0" xfId="7" applyFont="1" applyFill="1" applyBorder="1" applyAlignment="1" applyProtection="1">
      <alignment horizontal="center" vertical="center"/>
    </xf>
    <xf numFmtId="182" fontId="34" fillId="3" borderId="0" xfId="8" applyNumberFormat="1" applyFont="1" applyFill="1" applyBorder="1" applyAlignment="1" applyProtection="1">
      <alignment horizontal="right" vertical="center"/>
    </xf>
    <xf numFmtId="0" fontId="34" fillId="0" borderId="0" xfId="7" applyFont="1" applyFill="1" applyBorder="1" applyAlignment="1" applyProtection="1">
      <alignment horizontal="right" vertical="center"/>
    </xf>
    <xf numFmtId="0" fontId="38" fillId="0" borderId="0" xfId="7" applyFont="1" applyFill="1" applyBorder="1" applyAlignment="1" applyProtection="1">
      <alignment vertical="center"/>
    </xf>
    <xf numFmtId="0" fontId="34" fillId="3" borderId="0" xfId="7" applyFont="1" applyFill="1" applyBorder="1" applyAlignment="1" applyProtection="1">
      <alignment horizontal="right" vertical="center"/>
    </xf>
    <xf numFmtId="0" fontId="34" fillId="0" borderId="0" xfId="7" applyFont="1" applyFill="1" applyBorder="1" applyAlignment="1" applyProtection="1">
      <alignment horizontal="left"/>
    </xf>
    <xf numFmtId="0" fontId="34" fillId="0" borderId="0" xfId="7" applyFont="1" applyFill="1" applyBorder="1" applyAlignment="1" applyProtection="1">
      <alignment horizontal="center"/>
    </xf>
    <xf numFmtId="0" fontId="34" fillId="0" borderId="9" xfId="7" applyFont="1" applyFill="1" applyBorder="1" applyAlignment="1" applyProtection="1">
      <alignment horizontal="center" vertical="center"/>
    </xf>
    <xf numFmtId="0" fontId="34" fillId="0" borderId="9" xfId="7" applyFont="1" applyFill="1" applyBorder="1" applyAlignment="1" applyProtection="1">
      <alignment vertical="center"/>
    </xf>
    <xf numFmtId="0" fontId="34" fillId="0" borderId="0" xfId="7" applyFont="1" applyFill="1" applyBorder="1" applyAlignment="1" applyProtection="1">
      <alignment vertical="center" wrapText="1"/>
    </xf>
    <xf numFmtId="0" fontId="34" fillId="0" borderId="0" xfId="7" applyFont="1" applyFill="1" applyBorder="1" applyAlignment="1" applyProtection="1">
      <alignment horizontal="justify" vertical="center" wrapText="1"/>
    </xf>
    <xf numFmtId="0" fontId="35" fillId="0" borderId="0" xfId="7" applyFont="1" applyFill="1" applyBorder="1" applyAlignment="1">
      <alignment horizontal="left" vertical="center"/>
    </xf>
    <xf numFmtId="0" fontId="35" fillId="0" borderId="0" xfId="7" applyFont="1" applyFill="1" applyBorder="1" applyAlignment="1">
      <alignment vertical="center"/>
    </xf>
    <xf numFmtId="0" fontId="35" fillId="0" borderId="0" xfId="7" applyFont="1" applyFill="1" applyBorder="1" applyAlignment="1">
      <alignment vertical="center" wrapText="1"/>
    </xf>
    <xf numFmtId="0" fontId="35" fillId="0" borderId="0" xfId="7" applyFont="1" applyFill="1" applyBorder="1" applyAlignment="1">
      <alignment horizontal="justify" vertical="center" wrapText="1"/>
    </xf>
    <xf numFmtId="0" fontId="31" fillId="0" borderId="88" xfId="7" applyFont="1" applyFill="1" applyBorder="1" applyAlignment="1" applyProtection="1">
      <alignment vertical="center"/>
    </xf>
    <xf numFmtId="178" fontId="31" fillId="7" borderId="29" xfId="7" applyNumberFormat="1" applyFont="1" applyFill="1" applyBorder="1" applyAlignment="1" applyProtection="1">
      <alignment horizontal="center" vertical="center" shrinkToFit="1"/>
      <protection locked="0"/>
    </xf>
    <xf numFmtId="178" fontId="31" fillId="7" borderId="30" xfId="7" applyNumberFormat="1" applyFont="1" applyFill="1" applyBorder="1" applyAlignment="1" applyProtection="1">
      <alignment horizontal="center" vertical="center" shrinkToFit="1"/>
      <protection locked="0"/>
    </xf>
    <xf numFmtId="178" fontId="31" fillId="7" borderId="31" xfId="7" applyNumberFormat="1" applyFont="1" applyFill="1" applyBorder="1" applyAlignment="1" applyProtection="1">
      <alignment horizontal="center" vertical="center" shrinkToFit="1"/>
      <protection locked="0"/>
    </xf>
    <xf numFmtId="0" fontId="34" fillId="0" borderId="0" xfId="7" applyFont="1" applyFill="1" applyBorder="1" applyAlignment="1" applyProtection="1">
      <alignment horizontal="centerContinuous" vertical="center"/>
    </xf>
    <xf numFmtId="181" fontId="34" fillId="0" borderId="0" xfId="7" applyNumberFormat="1" applyFont="1" applyFill="1" applyBorder="1" applyAlignment="1" applyProtection="1">
      <alignment vertical="center"/>
    </xf>
    <xf numFmtId="181" fontId="34" fillId="0" borderId="0" xfId="7" applyNumberFormat="1" applyFont="1" applyFill="1" applyAlignment="1" applyProtection="1">
      <alignment vertical="center"/>
    </xf>
    <xf numFmtId="185" fontId="34" fillId="3" borderId="0" xfId="7" applyNumberFormat="1" applyFont="1" applyFill="1" applyBorder="1" applyAlignment="1" applyProtection="1">
      <alignment vertical="center"/>
    </xf>
    <xf numFmtId="186" fontId="34" fillId="3" borderId="0" xfId="7" applyNumberFormat="1" applyFont="1" applyFill="1" applyBorder="1" applyAlignment="1" applyProtection="1">
      <alignment vertical="center"/>
    </xf>
    <xf numFmtId="0" fontId="34" fillId="0" borderId="0" xfId="7" applyFont="1" applyFill="1" applyBorder="1" applyAlignment="1" applyProtection="1">
      <alignment horizontal="centerContinuous"/>
    </xf>
    <xf numFmtId="0" fontId="34" fillId="0" borderId="9" xfId="7" applyFont="1" applyFill="1" applyBorder="1" applyAlignment="1" applyProtection="1">
      <alignment horizontal="centerContinuous" vertical="center"/>
    </xf>
    <xf numFmtId="0" fontId="1" fillId="3" borderId="0" xfId="7" applyFill="1">
      <alignment vertical="center"/>
    </xf>
    <xf numFmtId="0" fontId="33" fillId="3" borderId="0" xfId="7" applyFont="1" applyFill="1" applyAlignment="1">
      <alignment horizontal="left" vertical="center"/>
    </xf>
    <xf numFmtId="0" fontId="35" fillId="3" borderId="0" xfId="7" applyFont="1" applyFill="1" applyAlignment="1">
      <alignment horizontal="left" vertical="center"/>
    </xf>
    <xf numFmtId="0" fontId="35" fillId="3" borderId="0" xfId="7" applyFont="1" applyFill="1" applyAlignment="1">
      <alignment vertical="center"/>
    </xf>
    <xf numFmtId="0" fontId="35" fillId="7" borderId="30" xfId="7" applyFont="1" applyFill="1" applyBorder="1" applyAlignment="1">
      <alignment horizontal="left" vertical="center"/>
    </xf>
    <xf numFmtId="0" fontId="35" fillId="8" borderId="30" xfId="7" applyFont="1" applyFill="1" applyBorder="1" applyAlignment="1">
      <alignment horizontal="left" vertical="center"/>
    </xf>
    <xf numFmtId="0" fontId="39" fillId="3" borderId="0" xfId="7" applyFont="1" applyFill="1" applyAlignment="1">
      <alignment horizontal="left" vertical="center"/>
    </xf>
    <xf numFmtId="0" fontId="35" fillId="3" borderId="30" xfId="7" applyFont="1" applyFill="1" applyBorder="1" applyAlignment="1">
      <alignment horizontal="center" vertical="center"/>
    </xf>
    <xf numFmtId="0" fontId="35" fillId="3" borderId="30" xfId="7" applyFont="1" applyFill="1" applyBorder="1" applyAlignment="1">
      <alignment horizontal="left" vertical="center"/>
    </xf>
    <xf numFmtId="0" fontId="40" fillId="3" borderId="0" xfId="7" applyFont="1" applyFill="1" applyAlignment="1">
      <alignment horizontal="left" vertical="center"/>
    </xf>
    <xf numFmtId="0" fontId="35" fillId="3" borderId="0" xfId="7" applyFont="1" applyFill="1" applyAlignment="1">
      <alignment horizontal="left" vertical="center" wrapText="1"/>
    </xf>
    <xf numFmtId="0" fontId="40" fillId="3" borderId="0" xfId="7" applyFont="1" applyFill="1" applyBorder="1" applyAlignment="1">
      <alignment horizontal="left" vertical="center"/>
    </xf>
    <xf numFmtId="0" fontId="40" fillId="3" borderId="0" xfId="7" applyFont="1" applyFill="1" applyBorder="1" applyAlignment="1">
      <alignment vertical="center"/>
    </xf>
    <xf numFmtId="0" fontId="35" fillId="3" borderId="0" xfId="7" applyFont="1" applyFill="1" applyBorder="1" applyAlignment="1">
      <alignment vertical="center"/>
    </xf>
    <xf numFmtId="0" fontId="37" fillId="3" borderId="0" xfId="7" applyFont="1" applyFill="1" applyAlignment="1">
      <alignment vertical="center"/>
    </xf>
    <xf numFmtId="0" fontId="40" fillId="3" borderId="0" xfId="7" applyFont="1" applyFill="1" applyBorder="1" applyAlignment="1">
      <alignment vertical="center" shrinkToFit="1"/>
    </xf>
    <xf numFmtId="0" fontId="43" fillId="3" borderId="0" xfId="7" applyFont="1" applyFill="1" applyBorder="1" applyAlignment="1">
      <alignment vertical="center" shrinkToFit="1"/>
    </xf>
    <xf numFmtId="0" fontId="35" fillId="3" borderId="0" xfId="7" applyFont="1" applyFill="1" applyAlignment="1">
      <alignment vertical="center" wrapText="1"/>
    </xf>
    <xf numFmtId="0" fontId="35" fillId="3" borderId="0" xfId="7" applyFont="1" applyFill="1" applyAlignment="1">
      <alignment vertical="center" textRotation="90"/>
    </xf>
    <xf numFmtId="0" fontId="44" fillId="3" borderId="0" xfId="7" applyFont="1" applyFill="1" applyAlignment="1">
      <alignment horizontal="left" vertical="center"/>
    </xf>
    <xf numFmtId="0" fontId="44" fillId="0" borderId="0" xfId="7" applyFont="1" applyAlignment="1">
      <alignment horizontal="left" vertical="center"/>
    </xf>
    <xf numFmtId="0" fontId="46" fillId="3" borderId="0" xfId="7" applyFont="1" applyFill="1">
      <alignment vertical="center"/>
    </xf>
    <xf numFmtId="0" fontId="46" fillId="3" borderId="30" xfId="7" applyFont="1" applyFill="1" applyBorder="1" applyAlignment="1">
      <alignment horizontal="center" vertical="center"/>
    </xf>
    <xf numFmtId="0" fontId="46" fillId="3" borderId="30" xfId="7" applyFont="1" applyFill="1" applyBorder="1" applyAlignment="1">
      <alignment vertical="center" shrinkToFit="1"/>
    </xf>
    <xf numFmtId="0" fontId="46" fillId="3" borderId="30" xfId="7" applyFont="1" applyFill="1" applyBorder="1">
      <alignment vertical="center"/>
    </xf>
    <xf numFmtId="0" fontId="46" fillId="3" borderId="75" xfId="7" applyFont="1" applyFill="1" applyBorder="1" applyAlignment="1">
      <alignment horizontal="center" vertical="center" shrinkToFit="1"/>
    </xf>
    <xf numFmtId="0" fontId="31" fillId="3" borderId="89" xfId="7" applyFont="1" applyFill="1" applyBorder="1" applyAlignment="1">
      <alignment horizontal="center" vertical="center"/>
    </xf>
    <xf numFmtId="0" fontId="31" fillId="3" borderId="90" xfId="7" applyFont="1" applyFill="1" applyBorder="1" applyAlignment="1">
      <alignment horizontal="center" vertical="center"/>
    </xf>
    <xf numFmtId="0" fontId="31" fillId="3" borderId="91" xfId="7" applyFont="1" applyFill="1" applyBorder="1" applyAlignment="1">
      <alignment horizontal="center" vertical="center"/>
    </xf>
    <xf numFmtId="0" fontId="46" fillId="3" borderId="91" xfId="7" applyFont="1" applyFill="1" applyBorder="1" applyAlignment="1">
      <alignment horizontal="center" vertical="center"/>
    </xf>
    <xf numFmtId="0" fontId="46" fillId="3" borderId="92" xfId="7" applyFont="1" applyFill="1" applyBorder="1" applyAlignment="1">
      <alignment horizontal="center" vertical="center"/>
    </xf>
    <xf numFmtId="0" fontId="31" fillId="3" borderId="26" xfId="7" applyFont="1" applyFill="1" applyBorder="1">
      <alignment vertical="center"/>
    </xf>
    <xf numFmtId="0" fontId="31" fillId="3" borderId="57" xfId="7" applyFont="1" applyFill="1" applyBorder="1" applyAlignment="1">
      <alignment vertical="center" shrinkToFit="1"/>
    </xf>
    <xf numFmtId="0" fontId="31" fillId="3" borderId="27" xfId="7" applyFont="1" applyFill="1" applyBorder="1" applyAlignment="1">
      <alignment vertical="center" shrinkToFit="1"/>
    </xf>
    <xf numFmtId="0" fontId="31" fillId="3" borderId="27" xfId="7" applyFont="1" applyFill="1" applyBorder="1">
      <alignment vertical="center"/>
    </xf>
    <xf numFmtId="0" fontId="46" fillId="3" borderId="27" xfId="7" applyFont="1" applyFill="1" applyBorder="1">
      <alignment vertical="center"/>
    </xf>
    <xf numFmtId="0" fontId="46" fillId="3" borderId="28" xfId="7" applyFont="1" applyFill="1" applyBorder="1">
      <alignment vertical="center"/>
    </xf>
    <xf numFmtId="0" fontId="31" fillId="3" borderId="29" xfId="7" applyFont="1" applyFill="1" applyBorder="1">
      <alignment vertical="center"/>
    </xf>
    <xf numFmtId="0" fontId="31" fillId="3" borderId="33" xfId="7" applyFont="1" applyFill="1" applyBorder="1" applyAlignment="1">
      <alignment vertical="center" shrinkToFit="1"/>
    </xf>
    <xf numFmtId="0" fontId="31" fillId="3" borderId="71" xfId="7" applyFont="1" applyFill="1" applyBorder="1" applyAlignment="1">
      <alignment vertical="center" shrinkToFit="1"/>
    </xf>
    <xf numFmtId="0" fontId="31" fillId="3" borderId="71" xfId="7" applyFont="1" applyFill="1" applyBorder="1">
      <alignment vertical="center"/>
    </xf>
    <xf numFmtId="0" fontId="46" fillId="3" borderId="31" xfId="7" applyFont="1" applyFill="1" applyBorder="1">
      <alignment vertical="center"/>
    </xf>
    <xf numFmtId="0" fontId="31" fillId="3" borderId="34" xfId="7" applyFont="1" applyFill="1" applyBorder="1" applyAlignment="1">
      <alignment vertical="center" shrinkToFit="1"/>
    </xf>
    <xf numFmtId="0" fontId="31" fillId="3" borderId="30" xfId="7" applyFont="1" applyFill="1" applyBorder="1" applyAlignment="1">
      <alignment vertical="center" shrinkToFit="1"/>
    </xf>
    <xf numFmtId="0" fontId="31" fillId="3" borderId="30" xfId="7" applyFont="1" applyFill="1" applyBorder="1">
      <alignment vertical="center"/>
    </xf>
    <xf numFmtId="0" fontId="31" fillId="3" borderId="72" xfId="7" applyFont="1" applyFill="1" applyBorder="1">
      <alignment vertical="center"/>
    </xf>
    <xf numFmtId="0" fontId="46" fillId="3" borderId="73" xfId="7" applyFont="1" applyFill="1" applyBorder="1" applyAlignment="1">
      <alignment vertical="center" shrinkToFit="1"/>
    </xf>
    <xf numFmtId="0" fontId="31" fillId="3" borderId="73" xfId="7" applyFont="1" applyFill="1" applyBorder="1" applyAlignment="1">
      <alignment vertical="center" shrinkToFit="1"/>
    </xf>
    <xf numFmtId="0" fontId="31" fillId="3" borderId="73" xfId="7" applyFont="1" applyFill="1" applyBorder="1">
      <alignment vertical="center"/>
    </xf>
    <xf numFmtId="0" fontId="46" fillId="3" borderId="73" xfId="7" applyFont="1" applyFill="1" applyBorder="1">
      <alignment vertical="center"/>
    </xf>
    <xf numFmtId="0" fontId="46" fillId="3" borderId="80" xfId="7" applyFont="1" applyFill="1" applyBorder="1">
      <alignment vertical="center"/>
    </xf>
    <xf numFmtId="0" fontId="31" fillId="0" borderId="0" xfId="7" applyFont="1" applyFill="1" applyAlignment="1" applyProtection="1">
      <alignment vertical="center"/>
      <protection locked="0"/>
    </xf>
    <xf numFmtId="0" fontId="32" fillId="0" borderId="0" xfId="7" applyFont="1" applyFill="1" applyAlignment="1" applyProtection="1">
      <alignment horizontal="right" vertical="center"/>
      <protection locked="0"/>
    </xf>
    <xf numFmtId="0" fontId="32" fillId="0" borderId="0" xfId="7" applyFont="1" applyFill="1" applyAlignment="1" applyProtection="1">
      <alignment vertical="center"/>
      <protection locked="0"/>
    </xf>
    <xf numFmtId="0" fontId="35" fillId="0" borderId="0" xfId="7" applyFont="1" applyFill="1" applyAlignment="1" applyProtection="1">
      <alignment horizontal="right" vertical="center"/>
      <protection locked="0"/>
    </xf>
    <xf numFmtId="0" fontId="35" fillId="0" borderId="0" xfId="7" applyFont="1" applyFill="1" applyAlignment="1" applyProtection="1">
      <alignment vertical="center"/>
      <protection locked="0"/>
    </xf>
    <xf numFmtId="0" fontId="47" fillId="0" borderId="0" xfId="7" applyFont="1" applyFill="1" applyBorder="1" applyAlignment="1" applyProtection="1">
      <alignment vertical="center"/>
    </xf>
    <xf numFmtId="0" fontId="35" fillId="0" borderId="0" xfId="7" applyFont="1" applyFill="1" applyBorder="1" applyAlignment="1" applyProtection="1">
      <alignment vertical="center"/>
      <protection locked="0"/>
    </xf>
    <xf numFmtId="0" fontId="35" fillId="0" borderId="0" xfId="7" applyFont="1" applyFill="1" applyBorder="1" applyAlignment="1" applyProtection="1">
      <alignment horizontal="left" vertical="center"/>
      <protection locked="0"/>
    </xf>
    <xf numFmtId="0" fontId="35" fillId="0" borderId="0" xfId="7" applyFont="1" applyFill="1" applyBorder="1" applyAlignment="1" applyProtection="1">
      <alignment vertical="center" wrapText="1"/>
      <protection locked="0"/>
    </xf>
    <xf numFmtId="0" fontId="35" fillId="0" borderId="0" xfId="7" applyFont="1" applyFill="1" applyBorder="1" applyAlignment="1" applyProtection="1">
      <alignment horizontal="justify" vertical="center" wrapText="1"/>
      <protection locked="0"/>
    </xf>
    <xf numFmtId="0" fontId="2" fillId="0" borderId="0" xfId="1" applyAlignment="1">
      <alignment vertical="center"/>
    </xf>
    <xf numFmtId="0" fontId="2" fillId="0" borderId="1" xfId="1" applyBorder="1" applyAlignment="1">
      <alignment vertical="center"/>
    </xf>
    <xf numFmtId="0" fontId="2" fillId="0" borderId="2" xfId="1" applyBorder="1" applyAlignment="1">
      <alignment vertical="center"/>
    </xf>
    <xf numFmtId="0" fontId="2" fillId="0" borderId="4" xfId="1" applyBorder="1" applyAlignment="1">
      <alignment vertical="center"/>
    </xf>
    <xf numFmtId="0" fontId="2" fillId="0" borderId="66" xfId="1" applyBorder="1" applyAlignment="1">
      <alignment vertical="center"/>
    </xf>
    <xf numFmtId="0" fontId="2" fillId="0" borderId="93" xfId="1" applyBorder="1" applyAlignment="1">
      <alignment vertical="center"/>
    </xf>
    <xf numFmtId="0" fontId="2" fillId="0" borderId="32" xfId="1" applyBorder="1" applyAlignment="1">
      <alignment vertical="center"/>
    </xf>
    <xf numFmtId="0" fontId="2" fillId="0" borderId="16" xfId="1" applyBorder="1" applyAlignment="1">
      <alignment vertical="center"/>
    </xf>
    <xf numFmtId="0" fontId="2" fillId="0" borderId="50" xfId="1" applyBorder="1" applyAlignment="1">
      <alignment vertical="center"/>
    </xf>
    <xf numFmtId="0" fontId="2" fillId="0" borderId="94" xfId="1" applyBorder="1" applyAlignment="1">
      <alignment vertical="center"/>
    </xf>
    <xf numFmtId="0" fontId="2" fillId="0" borderId="48" xfId="1" applyBorder="1" applyAlignment="1">
      <alignment horizontal="center" vertical="center"/>
    </xf>
    <xf numFmtId="0" fontId="2" fillId="0" borderId="94" xfId="1" applyBorder="1" applyAlignment="1">
      <alignment horizontal="center" vertical="center"/>
    </xf>
    <xf numFmtId="0" fontId="2" fillId="0" borderId="0" xfId="1" applyBorder="1" applyAlignment="1">
      <alignment horizontal="center" vertical="center"/>
    </xf>
    <xf numFmtId="0" fontId="2" fillId="0" borderId="0" xfId="1" applyBorder="1" applyAlignment="1">
      <alignment vertical="center"/>
    </xf>
    <xf numFmtId="0" fontId="2" fillId="0" borderId="17" xfId="1" applyBorder="1" applyAlignment="1">
      <alignment vertical="center"/>
    </xf>
    <xf numFmtId="0" fontId="2" fillId="0" borderId="49" xfId="1" applyBorder="1" applyAlignment="1">
      <alignment vertical="center"/>
    </xf>
    <xf numFmtId="0" fontId="2" fillId="0" borderId="33" xfId="1" applyBorder="1" applyAlignment="1">
      <alignment vertical="center"/>
    </xf>
    <xf numFmtId="0" fontId="2" fillId="0" borderId="71" xfId="1" applyBorder="1" applyAlignment="1">
      <alignment vertical="center"/>
    </xf>
    <xf numFmtId="0" fontId="2" fillId="0" borderId="9" xfId="1" applyBorder="1" applyAlignment="1">
      <alignment vertical="center"/>
    </xf>
    <xf numFmtId="0" fontId="2" fillId="0" borderId="48" xfId="1" applyBorder="1" applyAlignment="1">
      <alignment vertical="center"/>
    </xf>
    <xf numFmtId="0" fontId="2" fillId="0" borderId="10" xfId="1" applyBorder="1" applyAlignment="1">
      <alignment vertical="center"/>
    </xf>
    <xf numFmtId="0" fontId="2" fillId="0" borderId="19" xfId="1" applyBorder="1" applyAlignment="1">
      <alignment vertical="center"/>
    </xf>
    <xf numFmtId="0" fontId="2" fillId="0" borderId="20" xfId="1" applyBorder="1" applyAlignment="1">
      <alignment vertical="center"/>
    </xf>
    <xf numFmtId="0" fontId="2" fillId="0" borderId="22" xfId="1" applyBorder="1" applyAlignment="1">
      <alignment vertical="center"/>
    </xf>
    <xf numFmtId="0" fontId="2" fillId="0" borderId="0" xfId="1" applyAlignment="1">
      <alignment horizontal="right" vertical="center"/>
    </xf>
    <xf numFmtId="0" fontId="14" fillId="0" borderId="0" xfId="2" applyAlignment="1">
      <alignment vertical="center"/>
    </xf>
    <xf numFmtId="0" fontId="12" fillId="0" borderId="0" xfId="9" applyFont="1">
      <alignment vertical="center"/>
    </xf>
    <xf numFmtId="0" fontId="12" fillId="0" borderId="20" xfId="9" applyFont="1" applyBorder="1">
      <alignment vertical="center"/>
    </xf>
    <xf numFmtId="0" fontId="48" fillId="0" borderId="0" xfId="9" applyFont="1">
      <alignment vertical="center"/>
    </xf>
    <xf numFmtId="0" fontId="12" fillId="0" borderId="1" xfId="9" applyFont="1" applyBorder="1">
      <alignment vertical="center"/>
    </xf>
    <xf numFmtId="0" fontId="12" fillId="0" borderId="2" xfId="9" applyFont="1" applyBorder="1">
      <alignment vertical="center"/>
    </xf>
    <xf numFmtId="0" fontId="12" fillId="0" borderId="4" xfId="9" applyFont="1" applyBorder="1">
      <alignment vertical="center"/>
    </xf>
    <xf numFmtId="0" fontId="12" fillId="0" borderId="66" xfId="9" applyFont="1" applyBorder="1">
      <alignment vertical="center"/>
    </xf>
    <xf numFmtId="0" fontId="12" fillId="0" borderId="0" xfId="9" applyFont="1" applyBorder="1">
      <alignment vertical="center"/>
    </xf>
    <xf numFmtId="0" fontId="49" fillId="0" borderId="0" xfId="9" applyFont="1" applyBorder="1" applyAlignment="1">
      <alignment vertical="center"/>
    </xf>
    <xf numFmtId="0" fontId="50" fillId="0" borderId="0" xfId="9" applyFont="1" applyBorder="1" applyAlignment="1">
      <alignment vertical="center" wrapText="1"/>
    </xf>
    <xf numFmtId="0" fontId="50" fillId="0" borderId="0" xfId="9" applyFont="1" applyBorder="1" applyAlignment="1">
      <alignment vertical="center"/>
    </xf>
    <xf numFmtId="0" fontId="12" fillId="0" borderId="50" xfId="9" applyFont="1" applyBorder="1">
      <alignment vertical="center"/>
    </xf>
    <xf numFmtId="0" fontId="12" fillId="0" borderId="9" xfId="9" applyFont="1" applyBorder="1">
      <alignment vertical="center"/>
    </xf>
    <xf numFmtId="0" fontId="49" fillId="0" borderId="9" xfId="9" applyFont="1" applyBorder="1" applyAlignment="1">
      <alignment vertical="center"/>
    </xf>
    <xf numFmtId="0" fontId="12" fillId="0" borderId="49" xfId="9" applyFont="1" applyBorder="1">
      <alignment vertical="center"/>
    </xf>
    <xf numFmtId="0" fontId="12" fillId="0" borderId="17" xfId="9" applyFont="1" applyBorder="1">
      <alignment vertical="center"/>
    </xf>
    <xf numFmtId="0" fontId="12" fillId="0" borderId="16" xfId="9" applyFont="1" applyBorder="1">
      <alignment vertical="center"/>
    </xf>
    <xf numFmtId="0" fontId="48" fillId="0" borderId="0" xfId="9" applyFont="1" applyBorder="1">
      <alignment vertical="center"/>
    </xf>
    <xf numFmtId="0" fontId="12" fillId="0" borderId="0" xfId="9" applyFont="1" applyBorder="1" applyAlignment="1">
      <alignment vertical="center"/>
    </xf>
    <xf numFmtId="0" fontId="12" fillId="0" borderId="48" xfId="9" applyFont="1" applyBorder="1">
      <alignment vertical="center"/>
    </xf>
    <xf numFmtId="0" fontId="49" fillId="0" borderId="0" xfId="9" applyFont="1" applyBorder="1" applyAlignment="1">
      <alignment vertical="center" wrapText="1"/>
    </xf>
    <xf numFmtId="0" fontId="49" fillId="0" borderId="49" xfId="9" applyFont="1" applyBorder="1" applyAlignment="1">
      <alignment vertical="center" wrapText="1"/>
    </xf>
    <xf numFmtId="0" fontId="12" fillId="0" borderId="0" xfId="9" applyFont="1" applyFill="1" applyBorder="1">
      <alignment vertical="center"/>
    </xf>
    <xf numFmtId="0" fontId="49" fillId="0" borderId="48" xfId="9" applyFont="1" applyBorder="1" applyAlignment="1">
      <alignment vertical="center" textRotation="255"/>
    </xf>
    <xf numFmtId="0" fontId="49" fillId="0" borderId="0" xfId="9" applyFont="1" applyBorder="1" applyAlignment="1">
      <alignment vertical="center" textRotation="255"/>
    </xf>
    <xf numFmtId="0" fontId="12" fillId="0" borderId="33" xfId="9" applyFont="1" applyBorder="1">
      <alignment vertical="center"/>
    </xf>
    <xf numFmtId="0" fontId="12" fillId="0" borderId="9" xfId="9" applyFont="1" applyFill="1" applyBorder="1">
      <alignment vertical="center"/>
    </xf>
    <xf numFmtId="0" fontId="12" fillId="0" borderId="49" xfId="9" applyFont="1" applyFill="1" applyBorder="1">
      <alignment vertical="center"/>
    </xf>
    <xf numFmtId="0" fontId="12" fillId="0" borderId="17" xfId="9" applyFont="1" applyFill="1" applyBorder="1">
      <alignment vertical="center"/>
    </xf>
    <xf numFmtId="0" fontId="48" fillId="0" borderId="9" xfId="9" applyFont="1" applyBorder="1">
      <alignment vertical="center"/>
    </xf>
    <xf numFmtId="0" fontId="12" fillId="0" borderId="9" xfId="9" applyFont="1" applyFill="1" applyBorder="1" applyAlignment="1">
      <alignment vertical="center"/>
    </xf>
    <xf numFmtId="0" fontId="49" fillId="0" borderId="33" xfId="9" applyFont="1" applyBorder="1" applyAlignment="1">
      <alignment vertical="center"/>
    </xf>
    <xf numFmtId="0" fontId="49" fillId="0" borderId="10" xfId="9" applyFont="1" applyBorder="1" applyAlignment="1">
      <alignment vertical="center"/>
    </xf>
    <xf numFmtId="0" fontId="12" fillId="0" borderId="10" xfId="9" applyFont="1" applyFill="1" applyBorder="1">
      <alignment vertical="center"/>
    </xf>
    <xf numFmtId="0" fontId="12" fillId="0" borderId="10" xfId="9" applyFont="1" applyBorder="1">
      <alignment vertical="center"/>
    </xf>
    <xf numFmtId="0" fontId="51" fillId="0" borderId="0" xfId="9" applyFont="1" applyBorder="1">
      <alignment vertical="center"/>
    </xf>
    <xf numFmtId="0" fontId="12" fillId="0" borderId="19" xfId="9" applyFont="1" applyBorder="1">
      <alignment vertical="center"/>
    </xf>
    <xf numFmtId="0" fontId="12" fillId="0" borderId="22" xfId="9" applyFont="1" applyBorder="1">
      <alignment vertical="center"/>
    </xf>
    <xf numFmtId="0" fontId="14" fillId="0" borderId="0" xfId="2" applyAlignment="1">
      <alignment horizontal="right" vertical="center"/>
    </xf>
    <xf numFmtId="0" fontId="52" fillId="3" borderId="0" xfId="6" applyFont="1" applyFill="1" applyBorder="1" applyAlignment="1">
      <alignment horizontal="left" vertical="top"/>
    </xf>
    <xf numFmtId="0" fontId="53" fillId="3" borderId="0" xfId="6" applyFont="1" applyFill="1" applyBorder="1" applyAlignment="1">
      <alignment horizontal="left" vertical="top"/>
    </xf>
    <xf numFmtId="0" fontId="55" fillId="3" borderId="95" xfId="6" applyFont="1" applyFill="1" applyBorder="1" applyAlignment="1">
      <alignment horizontal="left" vertical="center" wrapText="1"/>
    </xf>
    <xf numFmtId="0" fontId="44" fillId="3" borderId="96" xfId="6" applyFont="1" applyFill="1" applyBorder="1" applyAlignment="1">
      <alignment horizontal="left" vertical="center" wrapText="1"/>
    </xf>
    <xf numFmtId="0" fontId="44" fillId="3" borderId="0" xfId="6" applyFont="1" applyFill="1" applyBorder="1" applyAlignment="1">
      <alignment horizontal="left" vertical="top"/>
    </xf>
    <xf numFmtId="0" fontId="55" fillId="3" borderId="97" xfId="6" applyFont="1" applyFill="1" applyBorder="1" applyAlignment="1">
      <alignment horizontal="left" vertical="center" wrapText="1"/>
    </xf>
    <xf numFmtId="0" fontId="44" fillId="3" borderId="98" xfId="6" applyFont="1" applyFill="1" applyBorder="1" applyAlignment="1">
      <alignment horizontal="left" vertical="center" wrapText="1"/>
    </xf>
    <xf numFmtId="0" fontId="55" fillId="3" borderId="0" xfId="6" applyFont="1" applyFill="1" applyBorder="1" applyAlignment="1">
      <alignment horizontal="left" vertical="center" wrapText="1"/>
    </xf>
    <xf numFmtId="0" fontId="44" fillId="3" borderId="0" xfId="6" applyFont="1" applyFill="1" applyBorder="1" applyAlignment="1">
      <alignment horizontal="left" vertical="center" wrapText="1"/>
    </xf>
    <xf numFmtId="0" fontId="55" fillId="3" borderId="0" xfId="6" applyFont="1" applyFill="1" applyBorder="1" applyAlignment="1">
      <alignment horizontal="left" vertical="top" wrapText="1"/>
    </xf>
    <xf numFmtId="0" fontId="2" fillId="0" borderId="0" xfId="9" applyFont="1">
      <alignment vertical="center"/>
    </xf>
    <xf numFmtId="0" fontId="9" fillId="0" borderId="0" xfId="9" applyFont="1">
      <alignment vertical="center"/>
    </xf>
    <xf numFmtId="0" fontId="2" fillId="0" borderId="20" xfId="9" applyFont="1" applyBorder="1">
      <alignment vertical="center"/>
    </xf>
    <xf numFmtId="0" fontId="9" fillId="0" borderId="66" xfId="9" applyFont="1" applyBorder="1" applyAlignment="1">
      <alignment vertical="center"/>
    </xf>
    <xf numFmtId="0" fontId="57" fillId="0" borderId="0" xfId="9" applyFont="1" applyAlignment="1">
      <alignment horizontal="center" vertical="center"/>
    </xf>
    <xf numFmtId="0" fontId="57" fillId="0" borderId="0" xfId="9" applyFont="1">
      <alignment vertical="center"/>
    </xf>
    <xf numFmtId="0" fontId="9" fillId="0" borderId="0" xfId="9" applyFont="1" applyBorder="1" applyAlignment="1">
      <alignment vertical="center"/>
    </xf>
    <xf numFmtId="0" fontId="9" fillId="0" borderId="50" xfId="9" applyFont="1" applyBorder="1" applyAlignment="1">
      <alignment vertical="center"/>
    </xf>
    <xf numFmtId="0" fontId="2" fillId="0" borderId="50" xfId="9" applyFont="1" applyBorder="1">
      <alignment vertical="center"/>
    </xf>
    <xf numFmtId="0" fontId="9" fillId="0" borderId="0" xfId="9" applyFont="1" applyAlignment="1">
      <alignment horizontal="center" vertical="center"/>
    </xf>
    <xf numFmtId="0" fontId="2" fillId="0" borderId="66" xfId="9" applyFont="1" applyBorder="1" applyAlignment="1">
      <alignment vertical="center"/>
    </xf>
    <xf numFmtId="0" fontId="11" fillId="0" borderId="50" xfId="9" applyFont="1" applyBorder="1" applyAlignment="1">
      <alignment vertical="center" wrapText="1"/>
    </xf>
    <xf numFmtId="0" fontId="2" fillId="0" borderId="0" xfId="9" applyFont="1" applyBorder="1" applyAlignment="1">
      <alignment vertical="center"/>
    </xf>
    <xf numFmtId="0" fontId="2" fillId="0" borderId="50" xfId="9" applyFont="1" applyBorder="1" applyAlignment="1">
      <alignment vertical="center" wrapText="1"/>
    </xf>
    <xf numFmtId="0" fontId="2" fillId="0" borderId="66" xfId="9" applyFont="1" applyBorder="1" applyAlignment="1">
      <alignment vertical="center" wrapText="1"/>
    </xf>
    <xf numFmtId="0" fontId="57" fillId="0" borderId="0" xfId="9" applyFont="1" applyAlignment="1">
      <alignment vertical="center"/>
    </xf>
    <xf numFmtId="0" fontId="11" fillId="0" borderId="0" xfId="9" applyFont="1" applyAlignment="1">
      <alignment vertical="center" wrapText="1"/>
    </xf>
    <xf numFmtId="0" fontId="2" fillId="0" borderId="0" xfId="9" applyFont="1" applyBorder="1" applyAlignment="1">
      <alignment vertical="center" wrapText="1"/>
    </xf>
    <xf numFmtId="0" fontId="57" fillId="0" borderId="0" xfId="9" applyFont="1" applyBorder="1" applyAlignment="1">
      <alignment vertical="center"/>
    </xf>
    <xf numFmtId="0" fontId="57" fillId="0" borderId="0" xfId="9" applyFont="1" applyAlignment="1">
      <alignment horizontal="left" vertical="center"/>
    </xf>
    <xf numFmtId="0" fontId="11" fillId="0" borderId="0" xfId="9" applyFont="1" applyAlignment="1">
      <alignment horizontal="left" vertical="center" wrapText="1"/>
    </xf>
    <xf numFmtId="0" fontId="2" fillId="0" borderId="50" xfId="9" applyFont="1" applyBorder="1" applyAlignment="1">
      <alignment vertical="center"/>
    </xf>
    <xf numFmtId="0" fontId="57" fillId="0" borderId="0" xfId="9" applyFont="1" applyBorder="1" applyAlignment="1">
      <alignment horizontal="center" vertical="center"/>
    </xf>
    <xf numFmtId="0" fontId="57" fillId="0" borderId="50" xfId="9" applyFont="1" applyBorder="1" applyAlignment="1">
      <alignment vertical="center" wrapText="1"/>
    </xf>
    <xf numFmtId="0" fontId="13" fillId="0" borderId="0" xfId="9" applyFont="1" applyBorder="1" applyAlignment="1">
      <alignment vertical="center" wrapText="1"/>
    </xf>
    <xf numFmtId="0" fontId="57" fillId="0" borderId="0" xfId="10" applyFont="1" applyBorder="1" applyAlignment="1">
      <alignment vertical="center"/>
    </xf>
    <xf numFmtId="0" fontId="2" fillId="0" borderId="19" xfId="9" applyFont="1" applyBorder="1" applyAlignment="1">
      <alignment vertical="center"/>
    </xf>
    <xf numFmtId="0" fontId="2" fillId="0" borderId="20" xfId="9" applyFont="1" applyBorder="1" applyAlignment="1">
      <alignment vertical="center"/>
    </xf>
    <xf numFmtId="0" fontId="2" fillId="0" borderId="22" xfId="9" applyFont="1" applyBorder="1" applyAlignment="1">
      <alignment vertical="center"/>
    </xf>
    <xf numFmtId="0" fontId="2" fillId="0" borderId="0" xfId="9" applyFont="1" applyAlignment="1">
      <alignment vertical="center"/>
    </xf>
    <xf numFmtId="0" fontId="59" fillId="3" borderId="0" xfId="6" applyFont="1" applyFill="1" applyBorder="1" applyAlignment="1">
      <alignment horizontal="left" vertical="top"/>
    </xf>
    <xf numFmtId="0" fontId="60" fillId="3" borderId="0" xfId="6" applyFont="1" applyFill="1" applyBorder="1" applyAlignment="1">
      <alignment horizontal="center" vertical="center"/>
    </xf>
    <xf numFmtId="0" fontId="52" fillId="3" borderId="0" xfId="6" applyFont="1" applyFill="1" applyBorder="1" applyAlignment="1">
      <alignment vertical="center"/>
    </xf>
    <xf numFmtId="0" fontId="52" fillId="3" borderId="0" xfId="6" applyFont="1" applyFill="1" applyBorder="1" applyAlignment="1">
      <alignment horizontal="center" vertical="center"/>
    </xf>
    <xf numFmtId="0" fontId="52" fillId="3" borderId="0" xfId="6" applyFont="1" applyFill="1" applyBorder="1" applyAlignment="1">
      <alignment horizontal="left" vertical="center"/>
    </xf>
    <xf numFmtId="0" fontId="53" fillId="3" borderId="0" xfId="6" applyFont="1" applyFill="1" applyBorder="1" applyAlignment="1"/>
    <xf numFmtId="0" fontId="59" fillId="3" borderId="0" xfId="6" applyFont="1" applyFill="1" applyBorder="1" applyAlignment="1">
      <alignment horizontal="left"/>
    </xf>
    <xf numFmtId="0" fontId="54" fillId="3" borderId="0" xfId="6" applyFont="1" applyFill="1" applyBorder="1" applyAlignment="1">
      <alignment horizontal="right" vertical="top"/>
    </xf>
    <xf numFmtId="0" fontId="59" fillId="3" borderId="9" xfId="6" applyFont="1" applyFill="1" applyBorder="1" applyAlignment="1"/>
    <xf numFmtId="0" fontId="53" fillId="3" borderId="16" xfId="6" applyFont="1" applyFill="1" applyBorder="1" applyAlignment="1">
      <alignment vertical="center"/>
    </xf>
    <xf numFmtId="0" fontId="52" fillId="3" borderId="0" xfId="6" applyFont="1" applyFill="1" applyBorder="1" applyAlignment="1">
      <alignment horizontal="center" vertical="top"/>
    </xf>
    <xf numFmtId="0" fontId="53" fillId="3" borderId="48" xfId="6" applyFont="1" applyFill="1" applyBorder="1" applyAlignment="1">
      <alignment horizontal="left" vertical="top"/>
    </xf>
    <xf numFmtId="0" fontId="53" fillId="3" borderId="33" xfId="6" applyFont="1" applyFill="1" applyBorder="1" applyAlignment="1">
      <alignment horizontal="left" vertical="top"/>
    </xf>
    <xf numFmtId="0" fontId="8" fillId="0" borderId="0" xfId="1" applyFont="1" applyBorder="1" applyAlignment="1">
      <alignment horizontal="left" vertical="center"/>
    </xf>
    <xf numFmtId="0" fontId="2" fillId="2" borderId="26" xfId="1" applyFont="1" applyFill="1" applyBorder="1" applyAlignment="1">
      <alignment horizontal="center" vertical="center"/>
    </xf>
    <xf numFmtId="0" fontId="2" fillId="2" borderId="27" xfId="1" applyFont="1" applyFill="1" applyBorder="1" applyAlignment="1">
      <alignment horizontal="center" vertical="center"/>
    </xf>
    <xf numFmtId="0" fontId="2" fillId="2" borderId="29" xfId="1" applyFont="1" applyFill="1" applyBorder="1" applyAlignment="1">
      <alignment horizontal="center" vertical="center"/>
    </xf>
    <xf numFmtId="0" fontId="2" fillId="2" borderId="30" xfId="1" applyFont="1" applyFill="1" applyBorder="1" applyAlignment="1">
      <alignment horizontal="center" vertical="center"/>
    </xf>
    <xf numFmtId="0" fontId="3" fillId="0" borderId="0" xfId="1" applyFont="1" applyAlignment="1">
      <alignment horizontal="center" vertical="center"/>
    </xf>
    <xf numFmtId="0" fontId="6" fillId="0" borderId="0" xfId="1" applyFont="1" applyAlignment="1">
      <alignment horizontal="center" vertical="center"/>
    </xf>
    <xf numFmtId="0" fontId="2" fillId="2" borderId="1"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8" xfId="1" applyFont="1" applyFill="1" applyBorder="1" applyAlignment="1">
      <alignment horizontal="center" vertical="center"/>
    </xf>
    <xf numFmtId="0" fontId="2" fillId="2" borderId="9" xfId="1" applyFont="1" applyFill="1" applyBorder="1" applyAlignment="1">
      <alignment horizontal="center" vertical="center"/>
    </xf>
    <xf numFmtId="0" fontId="2" fillId="2" borderId="10" xfId="1" applyFont="1" applyFill="1" applyBorder="1" applyAlignment="1">
      <alignment horizontal="center" vertical="center"/>
    </xf>
    <xf numFmtId="0" fontId="2" fillId="0" borderId="2" xfId="1" applyFont="1" applyFill="1" applyBorder="1" applyAlignment="1">
      <alignment horizontal="center" vertical="center" shrinkToFit="1"/>
    </xf>
    <xf numFmtId="0" fontId="2" fillId="0" borderId="4" xfId="1" applyFont="1" applyFill="1" applyBorder="1" applyAlignment="1">
      <alignment horizontal="center" vertical="center" shrinkToFit="1"/>
    </xf>
    <xf numFmtId="0" fontId="2" fillId="0" borderId="9" xfId="1" applyFont="1" applyFill="1" applyBorder="1" applyAlignment="1">
      <alignment horizontal="center" vertical="center" shrinkToFit="1"/>
    </xf>
    <xf numFmtId="0" fontId="2" fillId="0" borderId="11" xfId="1" applyFont="1" applyFill="1" applyBorder="1" applyAlignment="1">
      <alignment horizontal="center" vertical="center" shrinkToFit="1"/>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3" borderId="12" xfId="1" applyFont="1" applyFill="1" applyBorder="1" applyAlignment="1">
      <alignment horizontal="center" vertical="center"/>
    </xf>
    <xf numFmtId="0" fontId="2" fillId="3" borderId="13" xfId="1" applyFont="1" applyFill="1" applyBorder="1" applyAlignment="1">
      <alignment horizontal="center" vertical="center"/>
    </xf>
    <xf numFmtId="0" fontId="2" fillId="3" borderId="14" xfId="1" applyFont="1" applyFill="1" applyBorder="1" applyAlignment="1">
      <alignment horizontal="center" vertical="center"/>
    </xf>
    <xf numFmtId="0" fontId="2" fillId="3" borderId="23" xfId="1" applyFont="1" applyFill="1" applyBorder="1" applyAlignment="1">
      <alignment horizontal="center" vertical="center"/>
    </xf>
    <xf numFmtId="0" fontId="2" fillId="3" borderId="24" xfId="1" applyFont="1" applyFill="1" applyBorder="1" applyAlignment="1">
      <alignment horizontal="center" vertical="center"/>
    </xf>
    <xf numFmtId="0" fontId="2" fillId="3" borderId="25" xfId="1" applyFont="1" applyFill="1" applyBorder="1" applyAlignment="1">
      <alignment horizontal="center" vertical="center"/>
    </xf>
    <xf numFmtId="0" fontId="2" fillId="2" borderId="15" xfId="1" applyFont="1" applyFill="1" applyBorder="1" applyAlignment="1">
      <alignment horizontal="center" vertical="center"/>
    </xf>
    <xf numFmtId="0" fontId="2" fillId="2" borderId="16" xfId="1" applyFont="1" applyFill="1" applyBorder="1" applyAlignment="1">
      <alignment horizontal="center" vertical="center"/>
    </xf>
    <xf numFmtId="0" fontId="2" fillId="2" borderId="17" xfId="1" applyFont="1" applyFill="1" applyBorder="1" applyAlignment="1">
      <alignment horizontal="center" vertical="center"/>
    </xf>
    <xf numFmtId="0" fontId="2" fillId="0" borderId="16" xfId="1" applyFont="1" applyFill="1" applyBorder="1" applyAlignment="1">
      <alignment horizontal="center" vertical="center" shrinkToFit="1"/>
    </xf>
    <xf numFmtId="0" fontId="2" fillId="0" borderId="18" xfId="1" applyFont="1" applyFill="1" applyBorder="1" applyAlignment="1">
      <alignment horizontal="center" vertical="center" shrinkToFit="1"/>
    </xf>
    <xf numFmtId="0" fontId="2" fillId="2" borderId="19" xfId="1" applyFont="1" applyFill="1" applyBorder="1" applyAlignment="1">
      <alignment horizontal="center" vertical="center"/>
    </xf>
    <xf numFmtId="0" fontId="2" fillId="2" borderId="20" xfId="1" applyFont="1" applyFill="1" applyBorder="1" applyAlignment="1">
      <alignment horizontal="center" vertical="center"/>
    </xf>
    <xf numFmtId="0" fontId="2" fillId="2" borderId="21" xfId="1" applyFont="1" applyFill="1" applyBorder="1" applyAlignment="1">
      <alignment horizontal="center" vertical="center"/>
    </xf>
    <xf numFmtId="0" fontId="2" fillId="0" borderId="20" xfId="1" applyFont="1" applyFill="1" applyBorder="1" applyAlignment="1">
      <alignment horizontal="center" vertical="center" shrinkToFit="1"/>
    </xf>
    <xf numFmtId="0" fontId="2" fillId="0" borderId="22" xfId="1" applyFont="1" applyFill="1" applyBorder="1" applyAlignment="1">
      <alignment horizontal="center" vertical="center" shrinkToFit="1"/>
    </xf>
    <xf numFmtId="49" fontId="2" fillId="4" borderId="29" xfId="1" applyNumberFormat="1" applyFont="1" applyFill="1" applyBorder="1" applyAlignment="1">
      <alignment horizontal="center" vertical="center"/>
    </xf>
    <xf numFmtId="49" fontId="2" fillId="4" borderId="30" xfId="1" applyNumberFormat="1" applyFont="1" applyFill="1" applyBorder="1" applyAlignment="1">
      <alignment horizontal="center" vertical="center"/>
    </xf>
    <xf numFmtId="0" fontId="9" fillId="0" borderId="32" xfId="1" applyFont="1" applyBorder="1" applyAlignment="1">
      <alignment horizontal="left" vertical="center" wrapText="1"/>
    </xf>
    <xf numFmtId="0" fontId="9" fillId="0" borderId="16" xfId="1" applyFont="1" applyBorder="1" applyAlignment="1">
      <alignment horizontal="left" vertical="center" wrapText="1"/>
    </xf>
    <xf numFmtId="0" fontId="9" fillId="0" borderId="17" xfId="1" applyFont="1" applyBorder="1" applyAlignment="1">
      <alignment horizontal="left" vertical="center" wrapText="1"/>
    </xf>
    <xf numFmtId="0" fontId="9" fillId="0" borderId="33" xfId="1" applyFont="1" applyBorder="1" applyAlignment="1">
      <alignment horizontal="left" vertical="center" wrapText="1"/>
    </xf>
    <xf numFmtId="0" fontId="9" fillId="0" borderId="9" xfId="1" applyFont="1" applyBorder="1" applyAlignment="1">
      <alignment horizontal="left" vertical="center" wrapText="1"/>
    </xf>
    <xf numFmtId="0" fontId="9" fillId="0" borderId="10" xfId="1" applyFont="1" applyBorder="1" applyAlignment="1">
      <alignment horizontal="left" vertical="center" wrapText="1"/>
    </xf>
    <xf numFmtId="0" fontId="9" fillId="0" borderId="32" xfId="1" applyFont="1" applyBorder="1" applyAlignment="1">
      <alignment horizontal="center" vertical="center" wrapText="1"/>
    </xf>
    <xf numFmtId="0" fontId="9" fillId="0" borderId="16" xfId="1" applyFont="1" applyBorder="1" applyAlignment="1">
      <alignment horizontal="center" vertical="center" wrapText="1"/>
    </xf>
    <xf numFmtId="0" fontId="9" fillId="0" borderId="17" xfId="1" applyFont="1" applyBorder="1" applyAlignment="1">
      <alignment horizontal="center" vertical="center" wrapText="1"/>
    </xf>
    <xf numFmtId="0" fontId="9" fillId="0" borderId="33" xfId="1" applyFont="1" applyBorder="1" applyAlignment="1">
      <alignment horizontal="center" vertical="center" wrapText="1"/>
    </xf>
    <xf numFmtId="0" fontId="9" fillId="0" borderId="9" xfId="1" applyFont="1" applyBorder="1" applyAlignment="1">
      <alignment horizontal="center" vertical="center" wrapText="1"/>
    </xf>
    <xf numFmtId="0" fontId="9" fillId="0" borderId="10" xfId="1" applyFont="1" applyBorder="1" applyAlignment="1">
      <alignment horizontal="center" vertical="center" wrapText="1"/>
    </xf>
    <xf numFmtId="0" fontId="2" fillId="0" borderId="32" xfId="1" applyFont="1" applyBorder="1" applyAlignment="1">
      <alignment horizontal="center" vertical="center"/>
    </xf>
    <xf numFmtId="0" fontId="2" fillId="0" borderId="16" xfId="1" applyFont="1" applyBorder="1" applyAlignment="1">
      <alignment horizontal="center" vertical="center"/>
    </xf>
    <xf numFmtId="0" fontId="2" fillId="0" borderId="18" xfId="1" applyFont="1" applyBorder="1" applyAlignment="1">
      <alignment horizontal="center" vertical="center"/>
    </xf>
    <xf numFmtId="0" fontId="2" fillId="0" borderId="33" xfId="1" applyFont="1" applyBorder="1" applyAlignment="1">
      <alignment horizontal="center" vertical="center"/>
    </xf>
    <xf numFmtId="0" fontId="2" fillId="0" borderId="9" xfId="1" applyFont="1" applyBorder="1" applyAlignment="1">
      <alignment horizontal="center" vertical="center"/>
    </xf>
    <xf numFmtId="0" fontId="2" fillId="0" borderId="11" xfId="1" applyFont="1" applyBorder="1" applyAlignment="1">
      <alignment horizontal="center" vertical="center"/>
    </xf>
    <xf numFmtId="0" fontId="2" fillId="2" borderId="27" xfId="1" applyFont="1" applyFill="1" applyBorder="1" applyAlignment="1">
      <alignment horizontal="center" vertical="center" wrapText="1"/>
    </xf>
    <xf numFmtId="0" fontId="2" fillId="2" borderId="28" xfId="1" applyFont="1" applyFill="1" applyBorder="1" applyAlignment="1">
      <alignment horizontal="center" vertical="center" wrapText="1"/>
    </xf>
    <xf numFmtId="0" fontId="2" fillId="2" borderId="30" xfId="1" applyFont="1" applyFill="1" applyBorder="1" applyAlignment="1">
      <alignment horizontal="center" vertical="center" wrapText="1"/>
    </xf>
    <xf numFmtId="0" fontId="2" fillId="2" borderId="31" xfId="1" applyFont="1" applyFill="1" applyBorder="1" applyAlignment="1">
      <alignment horizontal="center" vertical="center" wrapText="1"/>
    </xf>
    <xf numFmtId="0" fontId="9" fillId="0" borderId="30" xfId="1" applyFont="1" applyBorder="1" applyAlignment="1">
      <alignment horizontal="left" vertical="center" wrapText="1"/>
    </xf>
    <xf numFmtId="0" fontId="9" fillId="0" borderId="30" xfId="1" applyFont="1" applyBorder="1" applyAlignment="1">
      <alignment horizontal="center" vertical="center" wrapText="1"/>
    </xf>
    <xf numFmtId="0" fontId="2" fillId="0" borderId="30" xfId="1" applyFont="1" applyBorder="1" applyAlignment="1">
      <alignment horizontal="center" vertical="center"/>
    </xf>
    <xf numFmtId="0" fontId="2" fillId="0" borderId="31" xfId="1" applyFont="1" applyBorder="1" applyAlignment="1">
      <alignment horizontal="center" vertical="center"/>
    </xf>
    <xf numFmtId="0" fontId="9" fillId="0" borderId="30" xfId="1" applyFont="1" applyBorder="1" applyAlignment="1">
      <alignment horizontal="left" vertical="center"/>
    </xf>
    <xf numFmtId="0" fontId="9" fillId="0" borderId="30" xfId="1" applyFont="1" applyBorder="1" applyAlignment="1">
      <alignment horizontal="center" vertical="center"/>
    </xf>
    <xf numFmtId="0" fontId="2" fillId="0" borderId="0" xfId="1" applyFont="1" applyAlignment="1">
      <alignment vertical="top" wrapText="1"/>
    </xf>
    <xf numFmtId="0" fontId="14" fillId="0" borderId="0" xfId="2" applyAlignment="1">
      <alignment vertical="top"/>
    </xf>
    <xf numFmtId="0" fontId="11" fillId="3" borderId="0" xfId="3" applyFont="1" applyFill="1" applyAlignment="1">
      <alignment horizontal="center" vertical="center"/>
    </xf>
    <xf numFmtId="0" fontId="11" fillId="3" borderId="0" xfId="3" applyFont="1" applyFill="1" applyAlignment="1">
      <alignment horizontal="right" vertical="center"/>
    </xf>
    <xf numFmtId="49" fontId="9" fillId="0" borderId="0" xfId="3" applyNumberFormat="1" applyFont="1" applyAlignment="1">
      <alignment horizontal="center" vertical="center"/>
    </xf>
    <xf numFmtId="49" fontId="9" fillId="0" borderId="0" xfId="3" applyNumberFormat="1" applyFont="1" applyBorder="1" applyAlignment="1">
      <alignment horizontal="center" vertical="center"/>
    </xf>
    <xf numFmtId="0" fontId="11" fillId="3" borderId="0" xfId="3" applyFont="1" applyFill="1" applyAlignment="1">
      <alignment horizontal="left" vertical="top"/>
    </xf>
    <xf numFmtId="0" fontId="11" fillId="3" borderId="0" xfId="3" applyFont="1" applyFill="1" applyAlignment="1">
      <alignment horizontal="left" vertical="top" wrapText="1"/>
    </xf>
    <xf numFmtId="0" fontId="11" fillId="3" borderId="32" xfId="4" applyFont="1" applyFill="1" applyBorder="1" applyAlignment="1">
      <alignment horizontal="center" vertical="center" wrapText="1"/>
    </xf>
    <xf numFmtId="0" fontId="11" fillId="3" borderId="16" xfId="4" applyFont="1" applyFill="1" applyBorder="1" applyAlignment="1">
      <alignment horizontal="center" vertical="center" wrapText="1"/>
    </xf>
    <xf numFmtId="49" fontId="11" fillId="3" borderId="16" xfId="4" applyNumberFormat="1" applyFont="1" applyFill="1" applyBorder="1" applyAlignment="1">
      <alignment horizontal="center" vertical="center" wrapText="1"/>
    </xf>
    <xf numFmtId="0" fontId="11" fillId="3" borderId="18" xfId="4" applyFont="1" applyFill="1" applyBorder="1" applyAlignment="1">
      <alignment horizontal="center" vertical="center" wrapText="1"/>
    </xf>
    <xf numFmtId="0" fontId="11" fillId="3" borderId="48" xfId="4" applyFont="1" applyFill="1" applyBorder="1" applyAlignment="1">
      <alignment horizontal="left" vertical="center" wrapText="1"/>
    </xf>
    <xf numFmtId="0" fontId="11" fillId="3" borderId="0" xfId="4" applyFont="1" applyFill="1" applyAlignment="1">
      <alignment horizontal="left" vertical="center" wrapText="1"/>
    </xf>
    <xf numFmtId="0" fontId="11" fillId="3" borderId="39" xfId="3" applyFont="1" applyFill="1" applyBorder="1" applyAlignment="1">
      <alignment horizontal="center" vertical="center" textRotation="255"/>
    </xf>
    <xf numFmtId="0" fontId="11" fillId="3" borderId="44" xfId="5" applyFont="1" applyFill="1" applyBorder="1" applyAlignment="1">
      <alignment horizontal="center" vertical="center" textRotation="255"/>
    </xf>
    <xf numFmtId="0" fontId="11" fillId="3" borderId="55" xfId="5" applyFont="1" applyFill="1" applyBorder="1" applyAlignment="1">
      <alignment horizontal="center" vertical="center" textRotation="255"/>
    </xf>
    <xf numFmtId="0" fontId="11" fillId="3" borderId="40" xfId="3" applyFont="1" applyFill="1" applyBorder="1" applyAlignment="1">
      <alignment horizontal="left" vertical="center"/>
    </xf>
    <xf numFmtId="0" fontId="11" fillId="3" borderId="2" xfId="3" applyFont="1" applyFill="1" applyBorder="1" applyAlignment="1">
      <alignment horizontal="left" vertical="center"/>
    </xf>
    <xf numFmtId="0" fontId="11" fillId="3" borderId="3" xfId="3" applyFont="1" applyFill="1" applyBorder="1" applyAlignment="1">
      <alignment horizontal="left" vertical="center"/>
    </xf>
    <xf numFmtId="0" fontId="11" fillId="3" borderId="41" xfId="3" applyFont="1" applyFill="1" applyBorder="1" applyAlignment="1">
      <alignment horizontal="left" vertical="center"/>
    </xf>
    <xf numFmtId="0" fontId="11" fillId="3" borderId="42" xfId="3" applyFont="1" applyFill="1" applyBorder="1" applyAlignment="1">
      <alignment horizontal="left" vertical="center"/>
    </xf>
    <xf numFmtId="0" fontId="11" fillId="3" borderId="43" xfId="3" applyFont="1" applyFill="1" applyBorder="1" applyAlignment="1">
      <alignment horizontal="left" vertical="center"/>
    </xf>
    <xf numFmtId="0" fontId="11" fillId="3" borderId="50" xfId="4" applyFont="1" applyFill="1" applyBorder="1" applyAlignment="1">
      <alignment horizontal="left" vertical="center" wrapText="1"/>
    </xf>
    <xf numFmtId="0" fontId="11" fillId="3" borderId="33" xfId="4" applyFont="1" applyFill="1" applyBorder="1" applyAlignment="1">
      <alignment horizontal="left" vertical="center" wrapText="1"/>
    </xf>
    <xf numFmtId="0" fontId="11" fillId="3" borderId="9" xfId="4" applyFont="1" applyFill="1" applyBorder="1" applyAlignment="1">
      <alignment horizontal="left" vertical="center" wrapText="1"/>
    </xf>
    <xf numFmtId="0" fontId="11" fillId="3" borderId="11" xfId="4" applyFont="1" applyFill="1" applyBorder="1" applyAlignment="1">
      <alignment horizontal="left" vertical="center" wrapText="1"/>
    </xf>
    <xf numFmtId="0" fontId="11" fillId="3" borderId="32" xfId="3" applyFont="1" applyFill="1" applyBorder="1" applyAlignment="1">
      <alignment horizontal="left" vertical="center"/>
    </xf>
    <xf numFmtId="0" fontId="11" fillId="3" borderId="16" xfId="3" applyFont="1" applyFill="1" applyBorder="1" applyAlignment="1">
      <alignment horizontal="left" vertical="center"/>
    </xf>
    <xf numFmtId="0" fontId="11" fillId="3" borderId="17" xfId="3" applyFont="1" applyFill="1" applyBorder="1" applyAlignment="1">
      <alignment horizontal="left" vertical="center"/>
    </xf>
    <xf numFmtId="0" fontId="11" fillId="3" borderId="33" xfId="3" applyFont="1" applyFill="1" applyBorder="1" applyAlignment="1">
      <alignment horizontal="left" vertical="center"/>
    </xf>
    <xf numFmtId="0" fontId="11" fillId="3" borderId="9" xfId="3" applyFont="1" applyFill="1" applyBorder="1" applyAlignment="1">
      <alignment horizontal="left" vertical="center"/>
    </xf>
    <xf numFmtId="0" fontId="11" fillId="3" borderId="10" xfId="3" applyFont="1" applyFill="1" applyBorder="1" applyAlignment="1">
      <alignment horizontal="left" vertical="center"/>
    </xf>
    <xf numFmtId="0" fontId="11" fillId="3" borderId="34" xfId="3" applyFont="1" applyFill="1" applyBorder="1" applyAlignment="1">
      <alignment horizontal="left" vertical="center"/>
    </xf>
    <xf numFmtId="0" fontId="11" fillId="3" borderId="13" xfId="3" applyFont="1" applyFill="1" applyBorder="1" applyAlignment="1">
      <alignment horizontal="left" vertical="center"/>
    </xf>
    <xf numFmtId="0" fontId="11" fillId="3" borderId="35" xfId="3" applyFont="1" applyFill="1" applyBorder="1" applyAlignment="1">
      <alignment horizontal="left" vertical="center"/>
    </xf>
    <xf numFmtId="49" fontId="11" fillId="3" borderId="34" xfId="3" applyNumberFormat="1" applyFont="1" applyFill="1" applyBorder="1" applyAlignment="1">
      <alignment horizontal="left" vertical="center"/>
    </xf>
    <xf numFmtId="49" fontId="11" fillId="3" borderId="13" xfId="3" applyNumberFormat="1" applyFont="1" applyFill="1" applyBorder="1" applyAlignment="1">
      <alignment horizontal="left" vertical="center"/>
    </xf>
    <xf numFmtId="49" fontId="11" fillId="3" borderId="13" xfId="3" applyNumberFormat="1" applyFont="1" applyFill="1" applyBorder="1" applyAlignment="1">
      <alignment horizontal="center" vertical="center"/>
    </xf>
    <xf numFmtId="49" fontId="11" fillId="3" borderId="35" xfId="3" applyNumberFormat="1" applyFont="1" applyFill="1" applyBorder="1" applyAlignment="1">
      <alignment horizontal="center" vertical="center"/>
    </xf>
    <xf numFmtId="49" fontId="11" fillId="3" borderId="14" xfId="3" applyNumberFormat="1" applyFont="1" applyFill="1" applyBorder="1" applyAlignment="1">
      <alignment horizontal="left" vertical="center"/>
    </xf>
    <xf numFmtId="0" fontId="11" fillId="3" borderId="30" xfId="4" applyFont="1" applyFill="1" applyBorder="1" applyAlignment="1">
      <alignment horizontal="center" vertical="center"/>
    </xf>
    <xf numFmtId="0" fontId="9" fillId="3" borderId="0" xfId="3" applyFont="1" applyFill="1" applyBorder="1" applyAlignment="1">
      <alignment horizontal="center" vertical="center"/>
    </xf>
    <xf numFmtId="0" fontId="11" fillId="3" borderId="45" xfId="3" applyFont="1" applyFill="1" applyBorder="1" applyAlignment="1">
      <alignment horizontal="left" vertical="center"/>
    </xf>
    <xf numFmtId="0" fontId="11" fillId="3" borderId="46" xfId="3" applyFont="1" applyFill="1" applyBorder="1" applyAlignment="1">
      <alignment horizontal="left" vertical="center"/>
    </xf>
    <xf numFmtId="0" fontId="11" fillId="3" borderId="54" xfId="3" applyFont="1" applyFill="1" applyBorder="1" applyAlignment="1">
      <alignment horizontal="left" vertical="center"/>
    </xf>
    <xf numFmtId="176" fontId="11" fillId="3" borderId="33" xfId="3" applyNumberFormat="1" applyFont="1" applyFill="1" applyBorder="1" applyAlignment="1">
      <alignment horizontal="left" vertical="top"/>
    </xf>
    <xf numFmtId="176" fontId="11" fillId="3" borderId="9" xfId="3" applyNumberFormat="1" applyFont="1" applyFill="1" applyBorder="1" applyAlignment="1">
      <alignment horizontal="left" vertical="top"/>
    </xf>
    <xf numFmtId="176" fontId="11" fillId="3" borderId="11" xfId="3" applyNumberFormat="1" applyFont="1" applyFill="1" applyBorder="1" applyAlignment="1">
      <alignment horizontal="left" vertical="top"/>
    </xf>
    <xf numFmtId="0" fontId="11" fillId="3" borderId="48" xfId="3" applyFont="1" applyFill="1" applyBorder="1" applyAlignment="1">
      <alignment horizontal="left" vertical="center"/>
    </xf>
    <xf numFmtId="0" fontId="11" fillId="3" borderId="0" xfId="3" applyFont="1" applyFill="1" applyBorder="1" applyAlignment="1">
      <alignment horizontal="left" vertical="center"/>
    </xf>
    <xf numFmtId="0" fontId="11" fillId="3" borderId="49" xfId="3" applyFont="1" applyFill="1" applyBorder="1" applyAlignment="1">
      <alignment horizontal="left" vertical="center"/>
    </xf>
    <xf numFmtId="0" fontId="11" fillId="3" borderId="56" xfId="3" applyFont="1" applyFill="1" applyBorder="1" applyAlignment="1">
      <alignment horizontal="left" vertical="center"/>
    </xf>
    <xf numFmtId="0" fontId="11" fillId="3" borderId="20" xfId="3" applyFont="1" applyFill="1" applyBorder="1" applyAlignment="1">
      <alignment horizontal="left" vertical="center"/>
    </xf>
    <xf numFmtId="0" fontId="11" fillId="3" borderId="21" xfId="3" applyFont="1" applyFill="1" applyBorder="1" applyAlignment="1">
      <alignment horizontal="left" vertical="center"/>
    </xf>
    <xf numFmtId="0" fontId="9" fillId="3" borderId="0" xfId="3" applyFont="1" applyFill="1" applyBorder="1" applyAlignment="1">
      <alignment horizontal="left" vertical="center"/>
    </xf>
    <xf numFmtId="0" fontId="11" fillId="3" borderId="32" xfId="3" applyFont="1" applyFill="1" applyBorder="1" applyAlignment="1">
      <alignment horizontal="left" vertical="top" wrapText="1"/>
    </xf>
    <xf numFmtId="0" fontId="11" fillId="3" borderId="16" xfId="3" applyFont="1" applyFill="1" applyBorder="1" applyAlignment="1">
      <alignment horizontal="left" vertical="top" wrapText="1"/>
    </xf>
    <xf numFmtId="0" fontId="11" fillId="3" borderId="17" xfId="3" applyFont="1" applyFill="1" applyBorder="1" applyAlignment="1">
      <alignment horizontal="left" vertical="top" wrapText="1"/>
    </xf>
    <xf numFmtId="0" fontId="11" fillId="3" borderId="33" xfId="3" applyFont="1" applyFill="1" applyBorder="1" applyAlignment="1">
      <alignment horizontal="left" vertical="top" wrapText="1"/>
    </xf>
    <xf numFmtId="0" fontId="11" fillId="3" borderId="9" xfId="3" applyFont="1" applyFill="1" applyBorder="1" applyAlignment="1">
      <alignment horizontal="left" vertical="top" wrapText="1"/>
    </xf>
    <xf numFmtId="0" fontId="11" fillId="3" borderId="10" xfId="3" applyFont="1" applyFill="1" applyBorder="1" applyAlignment="1">
      <alignment horizontal="left" vertical="top" wrapText="1"/>
    </xf>
    <xf numFmtId="0" fontId="11" fillId="3" borderId="32" xfId="3" applyFont="1" applyFill="1" applyBorder="1" applyAlignment="1">
      <alignment horizontal="left" vertical="center" wrapText="1"/>
    </xf>
    <xf numFmtId="0" fontId="11" fillId="3" borderId="16" xfId="3" applyFont="1" applyFill="1" applyBorder="1" applyAlignment="1">
      <alignment horizontal="left" vertical="center" wrapText="1"/>
    </xf>
    <xf numFmtId="0" fontId="11" fillId="3" borderId="17" xfId="3" applyFont="1" applyFill="1" applyBorder="1" applyAlignment="1">
      <alignment horizontal="left" vertical="center" wrapText="1"/>
    </xf>
    <xf numFmtId="0" fontId="11" fillId="3" borderId="33" xfId="3" applyFont="1" applyFill="1" applyBorder="1" applyAlignment="1">
      <alignment horizontal="left" vertical="center" wrapText="1"/>
    </xf>
    <xf numFmtId="0" fontId="11" fillId="3" borderId="9" xfId="3" applyFont="1" applyFill="1" applyBorder="1" applyAlignment="1">
      <alignment horizontal="left" vertical="center" wrapText="1"/>
    </xf>
    <xf numFmtId="0" fontId="11" fillId="3" borderId="10" xfId="3" applyFont="1" applyFill="1" applyBorder="1" applyAlignment="1">
      <alignment horizontal="left" vertical="center" wrapText="1"/>
    </xf>
    <xf numFmtId="0" fontId="11" fillId="3" borderId="51" xfId="3" applyFont="1" applyFill="1" applyBorder="1" applyAlignment="1">
      <alignment horizontal="left" vertical="center"/>
    </xf>
    <xf numFmtId="0" fontId="11" fillId="3" borderId="52" xfId="3" applyFont="1" applyFill="1" applyBorder="1" applyAlignment="1">
      <alignment horizontal="left" vertical="center"/>
    </xf>
    <xf numFmtId="0" fontId="11" fillId="3" borderId="53" xfId="3" applyFont="1" applyFill="1" applyBorder="1" applyAlignment="1">
      <alignment horizontal="left" vertical="center"/>
    </xf>
    <xf numFmtId="0" fontId="11" fillId="3" borderId="32" xfId="3" applyFont="1" applyFill="1" applyBorder="1" applyAlignment="1">
      <alignment horizontal="left" vertical="top"/>
    </xf>
    <xf numFmtId="0" fontId="11" fillId="3" borderId="16" xfId="3" applyFont="1" applyFill="1" applyBorder="1" applyAlignment="1">
      <alignment horizontal="left" vertical="top"/>
    </xf>
    <xf numFmtId="0" fontId="11" fillId="3" borderId="18" xfId="3" applyFont="1" applyFill="1" applyBorder="1" applyAlignment="1">
      <alignment horizontal="left" vertical="top"/>
    </xf>
    <xf numFmtId="0" fontId="9" fillId="3" borderId="0" xfId="3" applyFont="1" applyFill="1" applyBorder="1" applyAlignment="1">
      <alignment horizontal="center" vertical="center" textRotation="255"/>
    </xf>
    <xf numFmtId="0" fontId="9" fillId="3" borderId="0" xfId="5" applyFont="1" applyFill="1" applyBorder="1" applyAlignment="1">
      <alignment horizontal="center" vertical="center" textRotation="255"/>
    </xf>
    <xf numFmtId="0" fontId="11" fillId="3" borderId="45" xfId="3" applyFont="1" applyFill="1" applyBorder="1" applyAlignment="1">
      <alignment horizontal="left" vertical="center" wrapText="1"/>
    </xf>
    <xf numFmtId="0" fontId="11" fillId="3" borderId="46" xfId="3" applyFont="1" applyFill="1" applyBorder="1" applyAlignment="1">
      <alignment horizontal="left" vertical="center" wrapText="1"/>
    </xf>
    <xf numFmtId="0" fontId="11" fillId="3" borderId="47" xfId="3" applyFont="1" applyFill="1" applyBorder="1" applyAlignment="1">
      <alignment horizontal="left" vertical="center" wrapText="1"/>
    </xf>
    <xf numFmtId="0" fontId="11" fillId="3" borderId="48" xfId="3" applyFont="1" applyFill="1" applyBorder="1" applyAlignment="1">
      <alignment horizontal="left" vertical="center" wrapText="1"/>
    </xf>
    <xf numFmtId="0" fontId="11" fillId="3" borderId="44" xfId="3" applyFont="1" applyFill="1" applyBorder="1" applyAlignment="1">
      <alignment horizontal="center" vertical="center" textRotation="255"/>
    </xf>
    <xf numFmtId="0" fontId="11" fillId="3" borderId="55" xfId="3" applyFont="1" applyFill="1" applyBorder="1" applyAlignment="1">
      <alignment horizontal="center" vertical="center" textRotation="255"/>
    </xf>
    <xf numFmtId="0" fontId="11" fillId="3" borderId="57" xfId="3" applyFont="1" applyFill="1" applyBorder="1" applyAlignment="1">
      <alignment horizontal="left" vertical="center"/>
    </xf>
    <xf numFmtId="0" fontId="11" fillId="3" borderId="6" xfId="3" applyFont="1" applyFill="1" applyBorder="1" applyAlignment="1">
      <alignment horizontal="left" vertical="center"/>
    </xf>
    <xf numFmtId="0" fontId="11" fillId="3" borderId="58" xfId="3" applyFont="1" applyFill="1" applyBorder="1" applyAlignment="1">
      <alignment horizontal="left" vertical="center"/>
    </xf>
    <xf numFmtId="0" fontId="11" fillId="3" borderId="57" xfId="4" applyFont="1" applyFill="1" applyBorder="1" applyAlignment="1">
      <alignment horizontal="center" vertical="top" wrapText="1"/>
    </xf>
    <xf numFmtId="0" fontId="11" fillId="3" borderId="6" xfId="4" applyFont="1" applyFill="1" applyBorder="1" applyAlignment="1">
      <alignment horizontal="center" vertical="top" wrapText="1"/>
    </xf>
    <xf numFmtId="0" fontId="11" fillId="3" borderId="58" xfId="4" applyFont="1" applyFill="1" applyBorder="1" applyAlignment="1">
      <alignment horizontal="center" vertical="top" wrapText="1"/>
    </xf>
    <xf numFmtId="176" fontId="11" fillId="3" borderId="34" xfId="4" applyNumberFormat="1" applyFont="1" applyFill="1" applyBorder="1" applyAlignment="1">
      <alignment horizontal="left" vertical="center" wrapText="1" indent="1"/>
    </xf>
    <xf numFmtId="176" fontId="11" fillId="3" borderId="13" xfId="4" applyNumberFormat="1" applyFont="1" applyFill="1" applyBorder="1" applyAlignment="1">
      <alignment horizontal="left" vertical="center" wrapText="1" indent="1"/>
    </xf>
    <xf numFmtId="176" fontId="11" fillId="3" borderId="14" xfId="4" applyNumberFormat="1" applyFont="1" applyFill="1" applyBorder="1" applyAlignment="1">
      <alignment horizontal="left" vertical="center" wrapText="1" indent="1"/>
    </xf>
    <xf numFmtId="0" fontId="11" fillId="3" borderId="33" xfId="3" applyFont="1" applyFill="1" applyBorder="1" applyAlignment="1">
      <alignment horizontal="center" vertical="center"/>
    </xf>
    <xf numFmtId="0" fontId="11" fillId="3" borderId="9" xfId="3" applyFont="1" applyFill="1" applyBorder="1" applyAlignment="1">
      <alignment horizontal="center" vertical="center"/>
    </xf>
    <xf numFmtId="0" fontId="11" fillId="3" borderId="11" xfId="3" applyFont="1" applyFill="1" applyBorder="1" applyAlignment="1">
      <alignment horizontal="center" vertical="center"/>
    </xf>
    <xf numFmtId="0" fontId="11" fillId="3" borderId="62" xfId="3" applyFont="1" applyFill="1" applyBorder="1" applyAlignment="1">
      <alignment horizontal="left" vertical="center"/>
    </xf>
    <xf numFmtId="0" fontId="9" fillId="3" borderId="2" xfId="3" applyFont="1" applyFill="1" applyBorder="1" applyAlignment="1">
      <alignment horizontal="center" vertical="top" wrapText="1"/>
    </xf>
    <xf numFmtId="0" fontId="9" fillId="3" borderId="0" xfId="3" applyFont="1" applyFill="1" applyBorder="1" applyAlignment="1">
      <alignment horizontal="center" vertical="top" wrapText="1"/>
    </xf>
    <xf numFmtId="0" fontId="9" fillId="3" borderId="2" xfId="3" applyFont="1" applyFill="1" applyBorder="1" applyAlignment="1">
      <alignment horizontal="left" vertical="top" wrapText="1"/>
    </xf>
    <xf numFmtId="0" fontId="9" fillId="3" borderId="0" xfId="3" applyFont="1" applyFill="1" applyBorder="1" applyAlignment="1">
      <alignment horizontal="left" vertical="top" wrapText="1"/>
    </xf>
    <xf numFmtId="0" fontId="11" fillId="3" borderId="63" xfId="3" applyFont="1" applyFill="1" applyBorder="1" applyAlignment="1">
      <alignment horizontal="left" vertical="center"/>
    </xf>
    <xf numFmtId="0" fontId="11" fillId="3" borderId="40" xfId="3" applyFont="1" applyFill="1" applyBorder="1" applyAlignment="1">
      <alignment horizontal="center" vertical="center"/>
    </xf>
    <xf numFmtId="0" fontId="11" fillId="3" borderId="2" xfId="3" applyFont="1" applyFill="1" applyBorder="1" applyAlignment="1">
      <alignment horizontal="center" vertical="center"/>
    </xf>
    <xf numFmtId="0" fontId="11" fillId="3" borderId="3" xfId="3" applyFont="1" applyFill="1" applyBorder="1" applyAlignment="1">
      <alignment horizontal="center" vertical="center"/>
    </xf>
    <xf numFmtId="0" fontId="11" fillId="3" borderId="10" xfId="3" applyFont="1" applyFill="1" applyBorder="1" applyAlignment="1">
      <alignment horizontal="center" vertical="center"/>
    </xf>
    <xf numFmtId="176" fontId="11" fillId="3" borderId="40" xfId="3" applyNumberFormat="1" applyFont="1" applyFill="1" applyBorder="1" applyAlignment="1">
      <alignment horizontal="left" vertical="center"/>
    </xf>
    <xf numFmtId="176" fontId="11" fillId="3" borderId="2" xfId="3" applyNumberFormat="1" applyFont="1" applyFill="1" applyBorder="1" applyAlignment="1">
      <alignment horizontal="left" vertical="center"/>
    </xf>
    <xf numFmtId="176" fontId="11" fillId="3" borderId="4" xfId="3" applyNumberFormat="1" applyFont="1" applyFill="1" applyBorder="1" applyAlignment="1">
      <alignment horizontal="left" vertical="center"/>
    </xf>
    <xf numFmtId="176" fontId="11" fillId="3" borderId="33" xfId="3" applyNumberFormat="1" applyFont="1" applyFill="1" applyBorder="1" applyAlignment="1">
      <alignment horizontal="left" vertical="center"/>
    </xf>
    <xf numFmtId="176" fontId="11" fillId="3" borderId="9" xfId="3" applyNumberFormat="1" applyFont="1" applyFill="1" applyBorder="1" applyAlignment="1">
      <alignment horizontal="left" vertical="center"/>
    </xf>
    <xf numFmtId="176" fontId="11" fillId="3" borderId="11" xfId="3" applyNumberFormat="1" applyFont="1" applyFill="1" applyBorder="1" applyAlignment="1">
      <alignment horizontal="left" vertical="center"/>
    </xf>
    <xf numFmtId="0" fontId="11" fillId="3" borderId="56" xfId="4" applyFont="1" applyFill="1" applyBorder="1" applyAlignment="1">
      <alignment horizontal="left" vertical="center" wrapText="1"/>
    </xf>
    <xf numFmtId="0" fontId="11" fillId="3" borderId="20" xfId="4" applyFont="1" applyFill="1" applyBorder="1" applyAlignment="1">
      <alignment horizontal="left" vertical="center" wrapText="1"/>
    </xf>
    <xf numFmtId="0" fontId="11" fillId="3" borderId="22" xfId="4" applyFont="1" applyFill="1" applyBorder="1" applyAlignment="1">
      <alignment horizontal="left" vertical="center" wrapText="1"/>
    </xf>
    <xf numFmtId="0" fontId="22" fillId="3" borderId="1" xfId="6" applyFont="1" applyFill="1" applyBorder="1" applyAlignment="1">
      <alignment horizontal="center" vertical="center" wrapText="1"/>
    </xf>
    <xf numFmtId="0" fontId="22" fillId="3" borderId="2" xfId="6" applyFont="1" applyFill="1" applyBorder="1" applyAlignment="1">
      <alignment horizontal="center" vertical="center" wrapText="1"/>
    </xf>
    <xf numFmtId="0" fontId="22" fillId="3" borderId="19" xfId="6" applyFont="1" applyFill="1" applyBorder="1" applyAlignment="1">
      <alignment horizontal="center" vertical="center" wrapText="1"/>
    </xf>
    <xf numFmtId="0" fontId="22" fillId="3" borderId="20" xfId="6" applyFont="1" applyFill="1" applyBorder="1" applyAlignment="1">
      <alignment horizontal="center" vertical="center" wrapText="1"/>
    </xf>
    <xf numFmtId="0" fontId="22" fillId="3" borderId="40" xfId="6" applyFont="1" applyFill="1" applyBorder="1" applyAlignment="1">
      <alignment horizontal="center" vertical="center"/>
    </xf>
    <xf numFmtId="0" fontId="22" fillId="3" borderId="2" xfId="6" applyFont="1" applyFill="1" applyBorder="1" applyAlignment="1">
      <alignment horizontal="center" vertical="center"/>
    </xf>
    <xf numFmtId="0" fontId="22" fillId="3" borderId="3" xfId="6" applyFont="1" applyFill="1" applyBorder="1" applyAlignment="1">
      <alignment horizontal="center" vertical="center"/>
    </xf>
    <xf numFmtId="0" fontId="22" fillId="3" borderId="56" xfId="6" applyFont="1" applyFill="1" applyBorder="1" applyAlignment="1">
      <alignment horizontal="center" vertical="center"/>
    </xf>
    <xf numFmtId="0" fontId="22" fillId="3" borderId="20" xfId="6" applyFont="1" applyFill="1" applyBorder="1" applyAlignment="1">
      <alignment horizontal="center" vertical="center"/>
    </xf>
    <xf numFmtId="0" fontId="22" fillId="3" borderId="21" xfId="6" applyFont="1" applyFill="1" applyBorder="1" applyAlignment="1">
      <alignment horizontal="center" vertical="center"/>
    </xf>
    <xf numFmtId="0" fontId="22" fillId="3" borderId="4" xfId="6" applyFont="1" applyFill="1" applyBorder="1" applyAlignment="1">
      <alignment horizontal="center" vertical="center"/>
    </xf>
    <xf numFmtId="0" fontId="22" fillId="3" borderId="64" xfId="6" applyFont="1" applyFill="1" applyBorder="1" applyAlignment="1">
      <alignment horizontal="center" vertical="center"/>
    </xf>
    <xf numFmtId="0" fontId="22" fillId="3" borderId="24" xfId="6" applyFont="1" applyFill="1" applyBorder="1" applyAlignment="1">
      <alignment horizontal="center" vertical="center"/>
    </xf>
    <xf numFmtId="0" fontId="22" fillId="3" borderId="65" xfId="6" applyFont="1" applyFill="1" applyBorder="1" applyAlignment="1">
      <alignment horizontal="center" vertical="center"/>
    </xf>
    <xf numFmtId="0" fontId="22" fillId="3" borderId="25" xfId="6" applyFont="1" applyFill="1" applyBorder="1" applyAlignment="1">
      <alignment horizontal="center" vertical="center"/>
    </xf>
    <xf numFmtId="0" fontId="22" fillId="3" borderId="1" xfId="6" applyFont="1" applyFill="1" applyBorder="1" applyAlignment="1">
      <alignment horizontal="center" vertical="center" textRotation="255"/>
    </xf>
    <xf numFmtId="0" fontId="22" fillId="3" borderId="3" xfId="6" applyFont="1" applyFill="1" applyBorder="1" applyAlignment="1">
      <alignment horizontal="center" vertical="center" textRotation="255"/>
    </xf>
    <xf numFmtId="0" fontId="22" fillId="3" borderId="66" xfId="6" applyFont="1" applyFill="1" applyBorder="1" applyAlignment="1">
      <alignment horizontal="center" vertical="center" textRotation="255"/>
    </xf>
    <xf numFmtId="0" fontId="22" fillId="3" borderId="49" xfId="6" applyFont="1" applyFill="1" applyBorder="1" applyAlignment="1">
      <alignment horizontal="center" vertical="center" textRotation="255"/>
    </xf>
    <xf numFmtId="0" fontId="22" fillId="3" borderId="8" xfId="6" applyFont="1" applyFill="1" applyBorder="1" applyAlignment="1">
      <alignment horizontal="center" vertical="center" textRotation="255"/>
    </xf>
    <xf numFmtId="0" fontId="22" fillId="3" borderId="10" xfId="6" applyFont="1" applyFill="1" applyBorder="1" applyAlignment="1">
      <alignment horizontal="center" vertical="center" textRotation="255"/>
    </xf>
    <xf numFmtId="0" fontId="24" fillId="3" borderId="27" xfId="6" applyFont="1" applyFill="1" applyBorder="1" applyAlignment="1">
      <alignment horizontal="center" vertical="center"/>
    </xf>
    <xf numFmtId="0" fontId="24" fillId="3" borderId="27" xfId="6" applyFont="1" applyFill="1" applyBorder="1" applyAlignment="1">
      <alignment horizontal="left" vertical="center"/>
    </xf>
    <xf numFmtId="0" fontId="24" fillId="3" borderId="28" xfId="6" applyFont="1" applyFill="1" applyBorder="1" applyAlignment="1">
      <alignment horizontal="left" vertical="center"/>
    </xf>
    <xf numFmtId="0" fontId="22" fillId="3" borderId="30" xfId="6" applyFont="1" applyFill="1" applyBorder="1" applyAlignment="1">
      <alignment horizontal="center" vertical="center"/>
    </xf>
    <xf numFmtId="0" fontId="22" fillId="3" borderId="30" xfId="6" applyFont="1" applyFill="1" applyBorder="1" applyAlignment="1">
      <alignment horizontal="left" vertical="center" wrapText="1"/>
    </xf>
    <xf numFmtId="0" fontId="22" fillId="3" borderId="31" xfId="6" applyFont="1" applyFill="1" applyBorder="1" applyAlignment="1">
      <alignment horizontal="left" vertical="center" wrapText="1"/>
    </xf>
    <xf numFmtId="0" fontId="22" fillId="3" borderId="13" xfId="6" applyFont="1" applyFill="1" applyBorder="1" applyAlignment="1">
      <alignment horizontal="left" vertical="center" wrapText="1"/>
    </xf>
    <xf numFmtId="0" fontId="22" fillId="3" borderId="14" xfId="6" applyFont="1" applyFill="1" applyBorder="1" applyAlignment="1">
      <alignment horizontal="left" vertical="center" wrapText="1"/>
    </xf>
    <xf numFmtId="0" fontId="11" fillId="3" borderId="34" xfId="3" applyFont="1" applyFill="1" applyBorder="1" applyAlignment="1">
      <alignment horizontal="center" vertical="center" shrinkToFit="1"/>
    </xf>
    <xf numFmtId="0" fontId="11" fillId="3" borderId="13" xfId="3" applyFont="1" applyFill="1" applyBorder="1" applyAlignment="1">
      <alignment horizontal="center" vertical="center" shrinkToFit="1"/>
    </xf>
    <xf numFmtId="0" fontId="11" fillId="3" borderId="35" xfId="3" applyFont="1" applyFill="1" applyBorder="1" applyAlignment="1">
      <alignment horizontal="center" vertical="center" shrinkToFit="1"/>
    </xf>
    <xf numFmtId="49" fontId="11" fillId="3" borderId="35" xfId="3" applyNumberFormat="1" applyFont="1" applyFill="1" applyBorder="1" applyAlignment="1">
      <alignment horizontal="left" vertical="center"/>
    </xf>
    <xf numFmtId="0" fontId="22" fillId="3" borderId="16" xfId="6" applyFont="1" applyFill="1" applyBorder="1" applyAlignment="1">
      <alignment horizontal="center" vertical="center"/>
    </xf>
    <xf numFmtId="0" fontId="22" fillId="3" borderId="18" xfId="6" applyFont="1" applyFill="1" applyBorder="1" applyAlignment="1">
      <alignment horizontal="center" vertical="center"/>
    </xf>
    <xf numFmtId="0" fontId="22" fillId="3" borderId="48" xfId="6" applyFont="1" applyFill="1" applyBorder="1" applyAlignment="1">
      <alignment horizontal="left" vertical="center" wrapText="1"/>
    </xf>
    <xf numFmtId="0" fontId="22" fillId="3" borderId="0" xfId="6" applyFont="1" applyFill="1" applyAlignment="1">
      <alignment horizontal="left" vertical="center" wrapText="1"/>
    </xf>
    <xf numFmtId="0" fontId="22" fillId="3" borderId="50" xfId="6" applyFont="1" applyFill="1" applyBorder="1" applyAlignment="1">
      <alignment horizontal="left" vertical="center" wrapText="1"/>
    </xf>
    <xf numFmtId="0" fontId="22" fillId="3" borderId="33" xfId="6" applyFont="1" applyFill="1" applyBorder="1" applyAlignment="1">
      <alignment horizontal="left" vertical="center" wrapText="1"/>
    </xf>
    <xf numFmtId="0" fontId="22" fillId="3" borderId="9" xfId="6" applyFont="1" applyFill="1" applyBorder="1" applyAlignment="1">
      <alignment horizontal="left" vertical="center" wrapText="1"/>
    </xf>
    <xf numFmtId="0" fontId="22" fillId="3" borderId="11" xfId="6" applyFont="1" applyFill="1" applyBorder="1" applyAlignment="1">
      <alignment horizontal="left" vertical="center" wrapText="1"/>
    </xf>
    <xf numFmtId="176" fontId="22" fillId="3" borderId="30" xfId="6" applyNumberFormat="1" applyFont="1" applyFill="1" applyBorder="1" applyAlignment="1">
      <alignment horizontal="left" vertical="center" indent="1"/>
    </xf>
    <xf numFmtId="0" fontId="22" fillId="3" borderId="29" xfId="6" applyFont="1" applyFill="1" applyBorder="1" applyAlignment="1">
      <alignment horizontal="center" vertical="center" textRotation="255"/>
    </xf>
    <xf numFmtId="0" fontId="22" fillId="3" borderId="30" xfId="6" applyFont="1" applyFill="1" applyBorder="1" applyAlignment="1">
      <alignment horizontal="center" vertical="center" textRotation="255"/>
    </xf>
    <xf numFmtId="0" fontId="26" fillId="0" borderId="30" xfId="6" applyFont="1" applyFill="1" applyBorder="1" applyAlignment="1">
      <alignment horizontal="center" vertical="center" wrapText="1"/>
    </xf>
    <xf numFmtId="0" fontId="26" fillId="0" borderId="31" xfId="6" applyFont="1" applyFill="1" applyBorder="1" applyAlignment="1">
      <alignment horizontal="center" vertical="center" wrapText="1"/>
    </xf>
    <xf numFmtId="0" fontId="27" fillId="0" borderId="30" xfId="6" applyFont="1" applyFill="1" applyBorder="1" applyAlignment="1">
      <alignment horizontal="center" vertical="center" wrapText="1"/>
    </xf>
    <xf numFmtId="0" fontId="28" fillId="0" borderId="30" xfId="6" applyFont="1" applyFill="1" applyBorder="1" applyAlignment="1">
      <alignment horizontal="left" vertical="center" wrapText="1"/>
    </xf>
    <xf numFmtId="0" fontId="28" fillId="0" borderId="30" xfId="6" applyFont="1" applyFill="1" applyBorder="1" applyAlignment="1">
      <alignment horizontal="center" vertical="center"/>
    </xf>
    <xf numFmtId="0" fontId="28" fillId="0" borderId="31" xfId="6" applyFont="1" applyFill="1" applyBorder="1" applyAlignment="1">
      <alignment horizontal="center" vertical="center"/>
    </xf>
    <xf numFmtId="0" fontId="27" fillId="0" borderId="67" xfId="6" applyFont="1" applyFill="1" applyBorder="1" applyAlignment="1">
      <alignment horizontal="center" vertical="center" wrapText="1"/>
    </xf>
    <xf numFmtId="0" fontId="27" fillId="0" borderId="68" xfId="6" applyFont="1" applyFill="1" applyBorder="1" applyAlignment="1">
      <alignment horizontal="center" vertical="center" wrapText="1"/>
    </xf>
    <xf numFmtId="0" fontId="27" fillId="0" borderId="69" xfId="6" applyFont="1" applyFill="1" applyBorder="1" applyAlignment="1">
      <alignment horizontal="center" vertical="center" wrapText="1"/>
    </xf>
    <xf numFmtId="0" fontId="27" fillId="0" borderId="70" xfId="6" applyFont="1" applyFill="1" applyBorder="1" applyAlignment="1">
      <alignment horizontal="center" vertical="center" wrapText="1"/>
    </xf>
    <xf numFmtId="0" fontId="22" fillId="5" borderId="29" xfId="6" applyFont="1" applyFill="1" applyBorder="1" applyAlignment="1">
      <alignment horizontal="left" vertical="center"/>
    </xf>
    <xf numFmtId="0" fontId="22" fillId="5" borderId="30" xfId="6" applyFont="1" applyFill="1" applyBorder="1" applyAlignment="1">
      <alignment horizontal="left" vertical="center"/>
    </xf>
    <xf numFmtId="0" fontId="22" fillId="5" borderId="31" xfId="6" applyFont="1" applyFill="1" applyBorder="1" applyAlignment="1">
      <alignment horizontal="left" vertical="center"/>
    </xf>
    <xf numFmtId="0" fontId="22" fillId="3" borderId="15" xfId="6" applyFont="1" applyFill="1" applyBorder="1" applyAlignment="1">
      <alignment horizontal="center" vertical="center"/>
    </xf>
    <xf numFmtId="0" fontId="22" fillId="3" borderId="17" xfId="6" applyFont="1" applyFill="1" applyBorder="1" applyAlignment="1">
      <alignment horizontal="center" vertical="center"/>
    </xf>
    <xf numFmtId="0" fontId="22" fillId="3" borderId="66" xfId="6" applyFont="1" applyFill="1" applyBorder="1" applyAlignment="1">
      <alignment horizontal="center" vertical="center"/>
    </xf>
    <xf numFmtId="0" fontId="22" fillId="3" borderId="0" xfId="6" applyFont="1" applyFill="1" applyAlignment="1">
      <alignment horizontal="center" vertical="center"/>
    </xf>
    <xf numFmtId="0" fontId="22" fillId="3" borderId="49" xfId="6" applyFont="1" applyFill="1" applyBorder="1" applyAlignment="1">
      <alignment horizontal="center" vertical="center"/>
    </xf>
    <xf numFmtId="0" fontId="22" fillId="3" borderId="34" xfId="6" applyFont="1" applyFill="1" applyBorder="1" applyAlignment="1">
      <alignment horizontal="center" vertical="center"/>
    </xf>
    <xf numFmtId="0" fontId="22" fillId="3" borderId="13" xfId="6" applyFont="1" applyFill="1" applyBorder="1" applyAlignment="1">
      <alignment horizontal="center" vertical="center"/>
    </xf>
    <xf numFmtId="0" fontId="22" fillId="3" borderId="35" xfId="6" applyFont="1" applyFill="1" applyBorder="1" applyAlignment="1">
      <alignment horizontal="center" vertical="center"/>
    </xf>
    <xf numFmtId="0" fontId="22" fillId="3" borderId="8" xfId="6" applyFont="1" applyFill="1" applyBorder="1" applyAlignment="1">
      <alignment horizontal="center" vertical="center"/>
    </xf>
    <xf numFmtId="0" fontId="22" fillId="3" borderId="9" xfId="6" applyFont="1" applyFill="1" applyBorder="1" applyAlignment="1">
      <alignment horizontal="center" vertical="center"/>
    </xf>
    <xf numFmtId="0" fontId="22" fillId="3" borderId="32" xfId="6" applyFont="1" applyFill="1" applyBorder="1" applyAlignment="1">
      <alignment horizontal="center" vertical="center"/>
    </xf>
    <xf numFmtId="0" fontId="22" fillId="3" borderId="10" xfId="6" applyFont="1" applyFill="1" applyBorder="1" applyAlignment="1">
      <alignment horizontal="center" vertical="center"/>
    </xf>
    <xf numFmtId="0" fontId="22" fillId="3" borderId="71" xfId="6" applyFont="1" applyFill="1" applyBorder="1" applyAlignment="1">
      <alignment horizontal="center" vertical="center"/>
    </xf>
    <xf numFmtId="0" fontId="22" fillId="3" borderId="15" xfId="6" applyFont="1" applyFill="1" applyBorder="1" applyAlignment="1">
      <alignment horizontal="center" vertical="center" wrapText="1"/>
    </xf>
    <xf numFmtId="0" fontId="22" fillId="3" borderId="16" xfId="6" applyFont="1" applyFill="1" applyBorder="1" applyAlignment="1">
      <alignment horizontal="center" vertical="center" wrapText="1"/>
    </xf>
    <xf numFmtId="0" fontId="22" fillId="3" borderId="17" xfId="6" applyFont="1" applyFill="1" applyBorder="1" applyAlignment="1">
      <alignment horizontal="center" vertical="center" wrapText="1"/>
    </xf>
    <xf numFmtId="0" fontId="22" fillId="3" borderId="66" xfId="6" applyFont="1" applyFill="1" applyBorder="1" applyAlignment="1">
      <alignment horizontal="center" vertical="center" wrapText="1"/>
    </xf>
    <xf numFmtId="0" fontId="22" fillId="3" borderId="0" xfId="6" applyFont="1" applyFill="1" applyAlignment="1">
      <alignment horizontal="center" vertical="center" wrapText="1"/>
    </xf>
    <xf numFmtId="0" fontId="22" fillId="3" borderId="49" xfId="6" applyFont="1" applyFill="1" applyBorder="1" applyAlignment="1">
      <alignment horizontal="center" vertical="center" wrapText="1"/>
    </xf>
    <xf numFmtId="0" fontId="22" fillId="3" borderId="8" xfId="6" applyFont="1" applyFill="1" applyBorder="1" applyAlignment="1">
      <alignment horizontal="center" vertical="center" wrapText="1"/>
    </xf>
    <xf numFmtId="0" fontId="22" fillId="3" borderId="9" xfId="6" applyFont="1" applyFill="1" applyBorder="1" applyAlignment="1">
      <alignment horizontal="center" vertical="center" wrapText="1"/>
    </xf>
    <xf numFmtId="0" fontId="22" fillId="3" borderId="10" xfId="6" applyFont="1" applyFill="1" applyBorder="1" applyAlignment="1">
      <alignment horizontal="center" vertical="center" wrapText="1"/>
    </xf>
    <xf numFmtId="0" fontId="22" fillId="3" borderId="34" xfId="6" applyFont="1" applyFill="1" applyBorder="1" applyAlignment="1">
      <alignment horizontal="left" vertical="center" wrapText="1" shrinkToFit="1"/>
    </xf>
    <xf numFmtId="0" fontId="22" fillId="3" borderId="13" xfId="6" applyFont="1" applyFill="1" applyBorder="1" applyAlignment="1">
      <alignment horizontal="left" vertical="center" wrapText="1" shrinkToFit="1"/>
    </xf>
    <xf numFmtId="0" fontId="22" fillId="3" borderId="35" xfId="6" applyFont="1" applyFill="1" applyBorder="1" applyAlignment="1">
      <alignment horizontal="left" vertical="center" wrapText="1" shrinkToFit="1"/>
    </xf>
    <xf numFmtId="0" fontId="22" fillId="3" borderId="30" xfId="6" applyFont="1" applyFill="1" applyBorder="1" applyAlignment="1">
      <alignment horizontal="center" vertical="center" shrinkToFit="1"/>
    </xf>
    <xf numFmtId="0" fontId="22" fillId="3" borderId="33" xfId="6" applyFont="1" applyFill="1" applyBorder="1" applyAlignment="1">
      <alignment horizontal="left" vertical="center" wrapText="1" shrinkToFit="1"/>
    </xf>
    <xf numFmtId="0" fontId="22" fillId="3" borderId="9" xfId="6" applyFont="1" applyFill="1" applyBorder="1" applyAlignment="1">
      <alignment horizontal="left" vertical="center" wrapText="1" shrinkToFit="1"/>
    </xf>
    <xf numFmtId="0" fontId="22" fillId="3" borderId="11" xfId="6" applyFont="1" applyFill="1" applyBorder="1" applyAlignment="1">
      <alignment horizontal="left" vertical="center" wrapText="1" shrinkToFit="1"/>
    </xf>
    <xf numFmtId="0" fontId="22" fillId="3" borderId="23" xfId="6" applyFont="1" applyFill="1" applyBorder="1" applyAlignment="1">
      <alignment horizontal="center" vertical="center"/>
    </xf>
    <xf numFmtId="0" fontId="22" fillId="3" borderId="64" xfId="6" applyFont="1" applyFill="1" applyBorder="1" applyAlignment="1">
      <alignment horizontal="left" vertical="center"/>
    </xf>
    <xf numFmtId="0" fontId="22" fillId="3" borderId="24" xfId="6" applyFont="1" applyFill="1" applyBorder="1" applyAlignment="1">
      <alignment horizontal="left" vertical="center"/>
    </xf>
    <xf numFmtId="0" fontId="22" fillId="3" borderId="25" xfId="6" applyFont="1" applyFill="1" applyBorder="1" applyAlignment="1">
      <alignment horizontal="left" vertical="center"/>
    </xf>
    <xf numFmtId="0" fontId="22" fillId="3" borderId="26" xfId="6" applyFont="1" applyFill="1" applyBorder="1" applyAlignment="1">
      <alignment horizontal="center" vertical="center" textRotation="255"/>
    </xf>
    <xf numFmtId="0" fontId="22" fillId="3" borderId="27" xfId="6" applyFont="1" applyFill="1" applyBorder="1" applyAlignment="1">
      <alignment horizontal="center" vertical="center" textRotation="255"/>
    </xf>
    <xf numFmtId="0" fontId="22" fillId="3" borderId="72" xfId="6" applyFont="1" applyFill="1" applyBorder="1" applyAlignment="1">
      <alignment horizontal="center" vertical="center" textRotation="255"/>
    </xf>
    <xf numFmtId="0" fontId="22" fillId="3" borderId="73" xfId="6" applyFont="1" applyFill="1" applyBorder="1" applyAlignment="1">
      <alignment horizontal="center" vertical="center" textRotation="255"/>
    </xf>
    <xf numFmtId="0" fontId="22" fillId="3" borderId="57" xfId="6" applyFont="1" applyFill="1" applyBorder="1" applyAlignment="1">
      <alignment horizontal="center" vertical="center"/>
    </xf>
    <xf numFmtId="0" fontId="22" fillId="3" borderId="6" xfId="6" applyFont="1" applyFill="1" applyBorder="1" applyAlignment="1">
      <alignment horizontal="center" vertical="center"/>
    </xf>
    <xf numFmtId="0" fontId="22" fillId="3" borderId="58" xfId="6" applyFont="1" applyFill="1" applyBorder="1" applyAlignment="1">
      <alignment horizontal="center" vertical="center"/>
    </xf>
    <xf numFmtId="0" fontId="22" fillId="3" borderId="57" xfId="6" applyFont="1" applyFill="1" applyBorder="1" applyAlignment="1">
      <alignment horizontal="left" vertical="center" wrapText="1"/>
    </xf>
    <xf numFmtId="0" fontId="22" fillId="3" borderId="6" xfId="6" applyFont="1" applyFill="1" applyBorder="1" applyAlignment="1">
      <alignment horizontal="left" vertical="center" wrapText="1"/>
    </xf>
    <xf numFmtId="0" fontId="22" fillId="3" borderId="7" xfId="6" applyFont="1" applyFill="1" applyBorder="1" applyAlignment="1">
      <alignment horizontal="left" vertical="center" wrapText="1"/>
    </xf>
    <xf numFmtId="0" fontId="22" fillId="3" borderId="34" xfId="6" applyFont="1" applyFill="1" applyBorder="1" applyAlignment="1">
      <alignment horizontal="left" vertical="center" wrapText="1"/>
    </xf>
    <xf numFmtId="0" fontId="23" fillId="3" borderId="0" xfId="6" applyFont="1" applyFill="1" applyAlignment="1">
      <alignment horizontal="center" vertical="top"/>
    </xf>
    <xf numFmtId="0" fontId="27" fillId="0" borderId="0" xfId="6" applyFont="1" applyFill="1" applyAlignment="1">
      <alignment horizontal="left" vertical="top" wrapText="1"/>
    </xf>
    <xf numFmtId="0" fontId="22" fillId="3" borderId="73" xfId="6" applyFont="1" applyFill="1" applyBorder="1" applyAlignment="1">
      <alignment horizontal="center" vertical="center"/>
    </xf>
    <xf numFmtId="0" fontId="11" fillId="3" borderId="73" xfId="4" applyFont="1" applyFill="1" applyBorder="1" applyAlignment="1">
      <alignment horizontal="center" vertical="center"/>
    </xf>
    <xf numFmtId="49" fontId="11" fillId="3" borderId="64" xfId="3" applyNumberFormat="1" applyFont="1" applyFill="1" applyBorder="1" applyAlignment="1">
      <alignment horizontal="left" vertical="center"/>
    </xf>
    <xf numFmtId="49" fontId="11" fillId="3" borderId="24" xfId="3" applyNumberFormat="1" applyFont="1" applyFill="1" applyBorder="1" applyAlignment="1">
      <alignment horizontal="left" vertical="center"/>
    </xf>
    <xf numFmtId="49" fontId="11" fillId="3" borderId="25" xfId="3" applyNumberFormat="1" applyFont="1" applyFill="1" applyBorder="1" applyAlignment="1">
      <alignment horizontal="left" vertical="center"/>
    </xf>
    <xf numFmtId="0" fontId="28" fillId="3" borderId="1" xfId="6" applyFont="1" applyFill="1" applyBorder="1" applyAlignment="1">
      <alignment horizontal="center" vertical="center" wrapText="1"/>
    </xf>
    <xf numFmtId="0" fontId="28" fillId="3" borderId="2" xfId="6" applyFont="1" applyFill="1" applyBorder="1" applyAlignment="1">
      <alignment horizontal="center" vertical="center" wrapText="1"/>
    </xf>
    <xf numFmtId="0" fontId="28" fillId="3" borderId="3" xfId="6" applyFont="1" applyFill="1" applyBorder="1" applyAlignment="1">
      <alignment horizontal="center" vertical="center" wrapText="1"/>
    </xf>
    <xf numFmtId="0" fontId="28" fillId="3" borderId="66" xfId="6" applyFont="1" applyFill="1" applyBorder="1" applyAlignment="1">
      <alignment horizontal="center" vertical="center" wrapText="1"/>
    </xf>
    <xf numFmtId="0" fontId="28" fillId="3" borderId="0" xfId="6" applyFont="1" applyFill="1" applyAlignment="1">
      <alignment horizontal="center" vertical="center" wrapText="1"/>
    </xf>
    <xf numFmtId="0" fontId="28" fillId="3" borderId="49" xfId="6" applyFont="1" applyFill="1" applyBorder="1" applyAlignment="1">
      <alignment horizontal="center" vertical="center" wrapText="1"/>
    </xf>
    <xf numFmtId="0" fontId="28" fillId="3" borderId="19" xfId="6" applyFont="1" applyFill="1" applyBorder="1" applyAlignment="1">
      <alignment horizontal="center" vertical="center" wrapText="1"/>
    </xf>
    <xf numFmtId="0" fontId="28" fillId="3" borderId="20" xfId="6" applyFont="1" applyFill="1" applyBorder="1" applyAlignment="1">
      <alignment horizontal="center" vertical="center" wrapText="1"/>
    </xf>
    <xf numFmtId="0" fontId="28" fillId="3" borderId="21" xfId="6" applyFont="1" applyFill="1" applyBorder="1" applyAlignment="1">
      <alignment horizontal="center" vertical="center" wrapText="1"/>
    </xf>
    <xf numFmtId="0" fontId="28" fillId="3" borderId="57" xfId="6" applyFont="1" applyFill="1" applyBorder="1" applyAlignment="1">
      <alignment horizontal="center" vertical="center"/>
    </xf>
    <xf numFmtId="0" fontId="28" fillId="3" borderId="6" xfId="6" applyFont="1" applyFill="1" applyBorder="1" applyAlignment="1">
      <alignment horizontal="center" vertical="center"/>
    </xf>
    <xf numFmtId="0" fontId="28" fillId="3" borderId="58" xfId="6" applyFont="1" applyFill="1" applyBorder="1" applyAlignment="1">
      <alignment horizontal="center" vertical="center"/>
    </xf>
    <xf numFmtId="0" fontId="28" fillId="3" borderId="57" xfId="6" applyFont="1" applyFill="1" applyBorder="1" applyAlignment="1">
      <alignment horizontal="left" vertical="center" wrapText="1" shrinkToFit="1"/>
    </xf>
    <xf numFmtId="0" fontId="28" fillId="3" borderId="6" xfId="6" applyFont="1" applyFill="1" applyBorder="1" applyAlignment="1">
      <alignment horizontal="left" vertical="center" wrapText="1" shrinkToFit="1"/>
    </xf>
    <xf numFmtId="0" fontId="28" fillId="3" borderId="58" xfId="6" applyFont="1" applyFill="1" applyBorder="1" applyAlignment="1">
      <alignment horizontal="left" vertical="center" wrapText="1" shrinkToFit="1"/>
    </xf>
    <xf numFmtId="0" fontId="28" fillId="3" borderId="27" xfId="6" applyFont="1" applyFill="1" applyBorder="1" applyAlignment="1">
      <alignment horizontal="center" vertical="center" shrinkToFit="1"/>
    </xf>
    <xf numFmtId="0" fontId="28" fillId="3" borderId="30" xfId="6" applyFont="1" applyFill="1" applyBorder="1" applyAlignment="1">
      <alignment horizontal="center" vertical="center" shrinkToFit="1"/>
    </xf>
    <xf numFmtId="0" fontId="8" fillId="3" borderId="40" xfId="4" applyFont="1" applyFill="1" applyBorder="1" applyAlignment="1">
      <alignment horizontal="center" vertical="center" wrapText="1"/>
    </xf>
    <xf numFmtId="0" fontId="8" fillId="3" borderId="2" xfId="4" applyFont="1" applyFill="1" applyBorder="1" applyAlignment="1">
      <alignment horizontal="center" vertical="center" wrapText="1"/>
    </xf>
    <xf numFmtId="49" fontId="8" fillId="3" borderId="2" xfId="4" applyNumberFormat="1" applyFont="1" applyFill="1" applyBorder="1" applyAlignment="1">
      <alignment horizontal="center" vertical="center" wrapText="1"/>
    </xf>
    <xf numFmtId="0" fontId="8" fillId="3" borderId="4" xfId="4" applyFont="1" applyFill="1" applyBorder="1" applyAlignment="1">
      <alignment horizontal="center" vertical="center" wrapText="1"/>
    </xf>
    <xf numFmtId="0" fontId="28" fillId="3" borderId="34" xfId="6" applyFont="1" applyFill="1" applyBorder="1" applyAlignment="1">
      <alignment horizontal="center" vertical="center"/>
    </xf>
    <xf numFmtId="0" fontId="28" fillId="3" borderId="13" xfId="6" applyFont="1" applyFill="1" applyBorder="1" applyAlignment="1">
      <alignment horizontal="center" vertical="center"/>
    </xf>
    <xf numFmtId="0" fontId="28" fillId="3" borderId="35" xfId="6" applyFont="1" applyFill="1" applyBorder="1" applyAlignment="1">
      <alignment horizontal="center" vertical="center"/>
    </xf>
    <xf numFmtId="0" fontId="28" fillId="3" borderId="34" xfId="6" applyFont="1" applyFill="1" applyBorder="1" applyAlignment="1">
      <alignment horizontal="left" vertical="center" wrapText="1" shrinkToFit="1"/>
    </xf>
    <xf numFmtId="0" fontId="28" fillId="3" borderId="13" xfId="6" applyFont="1" applyFill="1" applyBorder="1" applyAlignment="1">
      <alignment horizontal="left" vertical="center" wrapText="1" shrinkToFit="1"/>
    </xf>
    <xf numFmtId="0" fontId="28" fillId="3" borderId="35" xfId="6" applyFont="1" applyFill="1" applyBorder="1" applyAlignment="1">
      <alignment horizontal="left" vertical="center" wrapText="1" shrinkToFit="1"/>
    </xf>
    <xf numFmtId="0" fontId="28" fillId="3" borderId="33" xfId="6" applyFont="1" applyFill="1" applyBorder="1" applyAlignment="1">
      <alignment horizontal="left" vertical="center" wrapText="1" shrinkToFit="1"/>
    </xf>
    <xf numFmtId="0" fontId="28" fillId="3" borderId="9" xfId="6" applyFont="1" applyFill="1" applyBorder="1" applyAlignment="1">
      <alignment horizontal="left" vertical="center" wrapText="1" shrinkToFit="1"/>
    </xf>
    <xf numFmtId="0" fontId="28" fillId="3" borderId="11" xfId="6" applyFont="1" applyFill="1" applyBorder="1" applyAlignment="1">
      <alignment horizontal="left" vertical="center" wrapText="1" shrinkToFit="1"/>
    </xf>
    <xf numFmtId="49" fontId="8" fillId="3" borderId="16" xfId="4" applyNumberFormat="1" applyFont="1" applyFill="1" applyBorder="1" applyAlignment="1">
      <alignment horizontal="center" vertical="center" wrapText="1"/>
    </xf>
    <xf numFmtId="0" fontId="8" fillId="3" borderId="16" xfId="4" applyFont="1" applyFill="1" applyBorder="1" applyAlignment="1">
      <alignment horizontal="center" vertical="center" wrapText="1"/>
    </xf>
    <xf numFmtId="0" fontId="8" fillId="3" borderId="18" xfId="4" applyFont="1" applyFill="1" applyBorder="1" applyAlignment="1">
      <alignment horizontal="center" vertical="center" wrapText="1"/>
    </xf>
    <xf numFmtId="0" fontId="8" fillId="3" borderId="32" xfId="4" applyFont="1" applyFill="1" applyBorder="1" applyAlignment="1">
      <alignment horizontal="center" vertical="center" wrapText="1"/>
    </xf>
    <xf numFmtId="0" fontId="28" fillId="3" borderId="26" xfId="6" applyFont="1" applyFill="1" applyBorder="1" applyAlignment="1">
      <alignment horizontal="center" vertical="center" textRotation="255"/>
    </xf>
    <xf numFmtId="0" fontId="28" fillId="3" borderId="27" xfId="6" applyFont="1" applyFill="1" applyBorder="1" applyAlignment="1">
      <alignment horizontal="center" vertical="center" textRotation="255"/>
    </xf>
    <xf numFmtId="0" fontId="28" fillId="3" borderId="29" xfId="6" applyFont="1" applyFill="1" applyBorder="1" applyAlignment="1">
      <alignment horizontal="center" vertical="center" textRotation="255"/>
    </xf>
    <xf numFmtId="0" fontId="28" fillId="3" borderId="30" xfId="6" applyFont="1" applyFill="1" applyBorder="1" applyAlignment="1">
      <alignment horizontal="center" vertical="center" textRotation="255"/>
    </xf>
    <xf numFmtId="0" fontId="28" fillId="3" borderId="72" xfId="6" applyFont="1" applyFill="1" applyBorder="1" applyAlignment="1">
      <alignment horizontal="center" vertical="center" textRotation="255"/>
    </xf>
    <xf numFmtId="0" fontId="28" fillId="3" borderId="73" xfId="6" applyFont="1" applyFill="1" applyBorder="1" applyAlignment="1">
      <alignment horizontal="center" vertical="center" textRotation="255"/>
    </xf>
    <xf numFmtId="0" fontId="28" fillId="3" borderId="57" xfId="6" applyFont="1" applyFill="1" applyBorder="1" applyAlignment="1">
      <alignment horizontal="left" vertical="center" wrapText="1"/>
    </xf>
    <xf numFmtId="0" fontId="28" fillId="3" borderId="6" xfId="6" applyFont="1" applyFill="1" applyBorder="1" applyAlignment="1">
      <alignment horizontal="left" vertical="center" wrapText="1"/>
    </xf>
    <xf numFmtId="0" fontId="28" fillId="3" borderId="7" xfId="6" applyFont="1" applyFill="1" applyBorder="1" applyAlignment="1">
      <alignment horizontal="left" vertical="center" wrapText="1"/>
    </xf>
    <xf numFmtId="0" fontId="28" fillId="3" borderId="30" xfId="6" applyFont="1" applyFill="1" applyBorder="1" applyAlignment="1">
      <alignment horizontal="center" vertical="center"/>
    </xf>
    <xf numFmtId="0" fontId="28" fillId="3" borderId="13" xfId="6" applyFont="1" applyFill="1" applyBorder="1" applyAlignment="1">
      <alignment horizontal="left" vertical="center" wrapText="1"/>
    </xf>
    <xf numFmtId="0" fontId="28" fillId="3" borderId="14" xfId="6" applyFont="1" applyFill="1" applyBorder="1" applyAlignment="1">
      <alignment horizontal="left" vertical="center" wrapText="1"/>
    </xf>
    <xf numFmtId="0" fontId="8" fillId="3" borderId="48" xfId="4" applyFont="1" applyFill="1" applyBorder="1" applyAlignment="1">
      <alignment horizontal="left" vertical="center" wrapText="1"/>
    </xf>
    <xf numFmtId="0" fontId="8" fillId="3" borderId="0" xfId="4" applyFont="1" applyFill="1" applyAlignment="1">
      <alignment horizontal="left" vertical="center" wrapText="1"/>
    </xf>
    <xf numFmtId="0" fontId="8" fillId="3" borderId="50" xfId="4" applyFont="1" applyFill="1" applyBorder="1" applyAlignment="1">
      <alignment horizontal="left" vertical="center" wrapText="1"/>
    </xf>
    <xf numFmtId="0" fontId="8" fillId="3" borderId="33" xfId="4" applyFont="1" applyFill="1" applyBorder="1" applyAlignment="1">
      <alignment horizontal="left" vertical="center" wrapText="1"/>
    </xf>
    <xf numFmtId="0" fontId="8" fillId="3" borderId="9" xfId="4" applyFont="1" applyFill="1" applyBorder="1" applyAlignment="1">
      <alignment horizontal="left" vertical="center" wrapText="1"/>
    </xf>
    <xf numFmtId="0" fontId="8" fillId="3" borderId="11" xfId="4" applyFont="1" applyFill="1" applyBorder="1" applyAlignment="1">
      <alignment horizontal="left" vertical="center" wrapText="1"/>
    </xf>
    <xf numFmtId="0" fontId="28" fillId="3" borderId="73" xfId="6" applyFont="1" applyFill="1" applyBorder="1" applyAlignment="1">
      <alignment horizontal="center" vertical="center"/>
    </xf>
    <xf numFmtId="0" fontId="8" fillId="3" borderId="34" xfId="3" applyFont="1" applyFill="1" applyBorder="1" applyAlignment="1">
      <alignment horizontal="center" vertical="center" shrinkToFit="1"/>
    </xf>
    <xf numFmtId="0" fontId="8" fillId="3" borderId="13" xfId="3" applyFont="1" applyFill="1" applyBorder="1" applyAlignment="1">
      <alignment horizontal="center" vertical="center" shrinkToFit="1"/>
    </xf>
    <xf numFmtId="0" fontId="8" fillId="3" borderId="35" xfId="3" applyFont="1" applyFill="1" applyBorder="1" applyAlignment="1">
      <alignment horizontal="center" vertical="center" shrinkToFit="1"/>
    </xf>
    <xf numFmtId="49" fontId="8" fillId="3" borderId="34" xfId="3" applyNumberFormat="1" applyFont="1" applyFill="1" applyBorder="1" applyAlignment="1">
      <alignment horizontal="left" vertical="center"/>
    </xf>
    <xf numFmtId="49" fontId="8" fillId="3" borderId="13" xfId="3" applyNumberFormat="1" applyFont="1" applyFill="1" applyBorder="1" applyAlignment="1">
      <alignment horizontal="left" vertical="center"/>
    </xf>
    <xf numFmtId="49" fontId="8" fillId="3" borderId="14" xfId="3" applyNumberFormat="1" applyFont="1" applyFill="1" applyBorder="1" applyAlignment="1">
      <alignment horizontal="left" vertical="center"/>
    </xf>
    <xf numFmtId="0" fontId="8" fillId="3" borderId="73" xfId="4" applyFont="1" applyFill="1" applyBorder="1" applyAlignment="1">
      <alignment horizontal="center" vertical="center"/>
    </xf>
    <xf numFmtId="49" fontId="8" fillId="3" borderId="64" xfId="3" applyNumberFormat="1" applyFont="1" applyFill="1" applyBorder="1" applyAlignment="1">
      <alignment horizontal="left" vertical="center"/>
    </xf>
    <xf numFmtId="49" fontId="8" fillId="3" borderId="24" xfId="3" applyNumberFormat="1" applyFont="1" applyFill="1" applyBorder="1" applyAlignment="1">
      <alignment horizontal="left" vertical="center"/>
    </xf>
    <xf numFmtId="49" fontId="8" fillId="3" borderId="25" xfId="3" applyNumberFormat="1" applyFont="1" applyFill="1" applyBorder="1" applyAlignment="1">
      <alignment horizontal="left" vertical="center"/>
    </xf>
    <xf numFmtId="0" fontId="28" fillId="3" borderId="64" xfId="6" applyFont="1" applyFill="1" applyBorder="1" applyAlignment="1">
      <alignment horizontal="center" vertical="center"/>
    </xf>
    <xf numFmtId="0" fontId="28" fillId="3" borderId="24" xfId="6" applyFont="1" applyFill="1" applyBorder="1" applyAlignment="1">
      <alignment horizontal="center" vertical="center"/>
    </xf>
    <xf numFmtId="0" fontId="28" fillId="3" borderId="65" xfId="6" applyFont="1" applyFill="1" applyBorder="1" applyAlignment="1">
      <alignment horizontal="center" vertical="center"/>
    </xf>
    <xf numFmtId="0" fontId="28" fillId="3" borderId="64" xfId="6" applyFont="1" applyFill="1" applyBorder="1" applyAlignment="1">
      <alignment horizontal="left" vertical="center" wrapText="1" shrinkToFit="1"/>
    </xf>
    <xf numFmtId="0" fontId="28" fillId="3" borderId="24" xfId="6" applyFont="1" applyFill="1" applyBorder="1" applyAlignment="1">
      <alignment horizontal="left" vertical="center" wrapText="1" shrinkToFit="1"/>
    </xf>
    <xf numFmtId="0" fontId="28" fillId="3" borderId="65" xfId="6" applyFont="1" applyFill="1" applyBorder="1" applyAlignment="1">
      <alignment horizontal="left" vertical="center" wrapText="1" shrinkToFit="1"/>
    </xf>
    <xf numFmtId="0" fontId="28" fillId="3" borderId="56" xfId="6" applyFont="1" applyFill="1" applyBorder="1" applyAlignment="1">
      <alignment horizontal="left" vertical="center" wrapText="1" shrinkToFit="1"/>
    </xf>
    <xf numFmtId="0" fontId="28" fillId="3" borderId="20" xfId="6" applyFont="1" applyFill="1" applyBorder="1" applyAlignment="1">
      <alignment horizontal="left" vertical="center" wrapText="1" shrinkToFit="1"/>
    </xf>
    <xf numFmtId="0" fontId="28" fillId="3" borderId="22" xfId="6" applyFont="1" applyFill="1" applyBorder="1" applyAlignment="1">
      <alignment horizontal="left" vertical="center" wrapText="1" shrinkToFit="1"/>
    </xf>
    <xf numFmtId="0" fontId="28" fillId="3" borderId="73" xfId="6" applyFont="1" applyFill="1" applyBorder="1" applyAlignment="1">
      <alignment horizontal="center" vertical="center" shrinkToFit="1"/>
    </xf>
    <xf numFmtId="0" fontId="31" fillId="0" borderId="74" xfId="7" applyFont="1" applyFill="1" applyBorder="1" applyAlignment="1" applyProtection="1">
      <alignment horizontal="center" vertical="center"/>
    </xf>
    <xf numFmtId="0" fontId="31" fillId="0" borderId="76" xfId="7" applyFont="1" applyFill="1" applyBorder="1" applyAlignment="1" applyProtection="1">
      <alignment horizontal="center" vertical="center"/>
    </xf>
    <xf numFmtId="0" fontId="31" fillId="0" borderId="79" xfId="7" applyFont="1" applyFill="1" applyBorder="1" applyAlignment="1" applyProtection="1">
      <alignment horizontal="center" vertical="center"/>
    </xf>
    <xf numFmtId="0" fontId="31" fillId="0" borderId="2" xfId="7" applyFont="1" applyFill="1" applyBorder="1" applyAlignment="1" applyProtection="1">
      <alignment horizontal="center" vertical="center" wrapText="1"/>
    </xf>
    <xf numFmtId="0" fontId="31" fillId="0" borderId="3" xfId="7" applyFont="1" applyFill="1" applyBorder="1" applyAlignment="1" applyProtection="1">
      <alignment horizontal="center" vertical="center" wrapText="1"/>
    </xf>
    <xf numFmtId="0" fontId="31" fillId="0" borderId="0" xfId="7" applyFont="1" applyFill="1" applyBorder="1" applyAlignment="1" applyProtection="1">
      <alignment horizontal="center" vertical="center" wrapText="1"/>
    </xf>
    <xf numFmtId="0" fontId="31" fillId="0" borderId="49" xfId="7" applyFont="1" applyFill="1" applyBorder="1" applyAlignment="1" applyProtection="1">
      <alignment horizontal="center" vertical="center" wrapText="1"/>
    </xf>
    <xf numFmtId="0" fontId="31" fillId="0" borderId="20" xfId="7" applyFont="1" applyFill="1" applyBorder="1" applyAlignment="1" applyProtection="1">
      <alignment horizontal="center" vertical="center" wrapText="1"/>
    </xf>
    <xf numFmtId="0" fontId="31" fillId="0" borderId="21" xfId="7" applyFont="1" applyFill="1" applyBorder="1" applyAlignment="1" applyProtection="1">
      <alignment horizontal="center" vertical="center" wrapText="1"/>
    </xf>
    <xf numFmtId="0" fontId="31" fillId="0" borderId="40" xfId="7" applyFont="1" applyFill="1" applyBorder="1" applyAlignment="1" applyProtection="1">
      <alignment horizontal="center" vertical="center" wrapText="1"/>
    </xf>
    <xf numFmtId="0" fontId="31" fillId="0" borderId="48" xfId="7" applyFont="1" applyFill="1" applyBorder="1" applyAlignment="1" applyProtection="1">
      <alignment horizontal="center" vertical="center" wrapText="1"/>
    </xf>
    <xf numFmtId="0" fontId="31" fillId="0" borderId="56" xfId="7" applyFont="1" applyFill="1" applyBorder="1" applyAlignment="1" applyProtection="1">
      <alignment horizontal="center" vertical="center" wrapText="1"/>
    </xf>
    <xf numFmtId="0" fontId="31" fillId="0" borderId="4" xfId="7" applyFont="1" applyFill="1" applyBorder="1" applyAlignment="1" applyProtection="1">
      <alignment horizontal="center" vertical="center" wrapText="1"/>
    </xf>
    <xf numFmtId="0" fontId="31" fillId="0" borderId="50" xfId="7" applyFont="1" applyFill="1" applyBorder="1" applyAlignment="1" applyProtection="1">
      <alignment horizontal="center" vertical="center" wrapText="1"/>
    </xf>
    <xf numFmtId="0" fontId="31" fillId="0" borderId="22" xfId="7" applyFont="1" applyFill="1" applyBorder="1" applyAlignment="1" applyProtection="1">
      <alignment horizontal="center" vertical="center" wrapText="1"/>
    </xf>
    <xf numFmtId="0" fontId="31" fillId="0" borderId="1" xfId="7" quotePrefix="1" applyFont="1" applyFill="1" applyBorder="1" applyAlignment="1" applyProtection="1">
      <alignment horizontal="center" vertical="center"/>
    </xf>
    <xf numFmtId="0" fontId="31" fillId="0" borderId="2" xfId="7" applyFont="1" applyFill="1" applyBorder="1" applyAlignment="1" applyProtection="1">
      <alignment horizontal="center" vertical="center"/>
    </xf>
    <xf numFmtId="0" fontId="32" fillId="6" borderId="0" xfId="7" applyFont="1" applyFill="1" applyAlignment="1" applyProtection="1">
      <alignment horizontal="center" vertical="center"/>
      <protection locked="0"/>
    </xf>
    <xf numFmtId="0" fontId="32" fillId="7" borderId="0" xfId="7" applyFont="1" applyFill="1" applyAlignment="1" applyProtection="1">
      <alignment horizontal="center" vertical="center"/>
      <protection locked="0"/>
    </xf>
    <xf numFmtId="0" fontId="32" fillId="0" borderId="0" xfId="7" applyFont="1" applyFill="1" applyAlignment="1" applyProtection="1">
      <alignment horizontal="center" vertical="center"/>
    </xf>
    <xf numFmtId="0" fontId="31" fillId="6" borderId="30" xfId="7" applyFont="1" applyFill="1" applyBorder="1" applyAlignment="1" applyProtection="1">
      <alignment horizontal="center" vertical="center"/>
      <protection locked="0"/>
    </xf>
    <xf numFmtId="0" fontId="35" fillId="0" borderId="26" xfId="7" applyFont="1" applyFill="1" applyBorder="1" applyAlignment="1" applyProtection="1">
      <alignment horizontal="center" vertical="center" wrapText="1"/>
    </xf>
    <xf numFmtId="0" fontId="35" fillId="0" borderId="28" xfId="7" applyFont="1" applyFill="1" applyBorder="1" applyAlignment="1" applyProtection="1">
      <alignment horizontal="center" vertical="center" wrapText="1"/>
    </xf>
    <xf numFmtId="0" fontId="35" fillId="0" borderId="29" xfId="7" applyFont="1" applyFill="1" applyBorder="1" applyAlignment="1" applyProtection="1">
      <alignment horizontal="center" vertical="center" wrapText="1"/>
    </xf>
    <xf numFmtId="0" fontId="35" fillId="0" borderId="31" xfId="7" applyFont="1" applyFill="1" applyBorder="1" applyAlignment="1" applyProtection="1">
      <alignment horizontal="center" vertical="center" wrapText="1"/>
    </xf>
    <xf numFmtId="0" fontId="35" fillId="0" borderId="77" xfId="7" applyFont="1" applyFill="1" applyBorder="1" applyAlignment="1" applyProtection="1">
      <alignment horizontal="center" vertical="center" wrapText="1"/>
    </xf>
    <xf numFmtId="0" fontId="35" fillId="0" borderId="78" xfId="7" applyFont="1" applyFill="1" applyBorder="1" applyAlignment="1" applyProtection="1">
      <alignment horizontal="center" vertical="center" wrapText="1"/>
    </xf>
    <xf numFmtId="0" fontId="35" fillId="0" borderId="72" xfId="7" applyFont="1" applyFill="1" applyBorder="1" applyAlignment="1" applyProtection="1">
      <alignment horizontal="center" vertical="center" wrapText="1"/>
    </xf>
    <xf numFmtId="0" fontId="35" fillId="0" borderId="80" xfId="7" applyFont="1" applyFill="1" applyBorder="1" applyAlignment="1" applyProtection="1">
      <alignment horizontal="center" vertical="center" wrapText="1"/>
    </xf>
    <xf numFmtId="0" fontId="31" fillId="0" borderId="75" xfId="7" applyFont="1" applyFill="1" applyBorder="1" applyAlignment="1" applyProtection="1">
      <alignment horizontal="center" vertical="center" wrapText="1"/>
    </xf>
    <xf numFmtId="0" fontId="31" fillId="0" borderId="74" xfId="7" applyFont="1" applyFill="1" applyBorder="1" applyAlignment="1" applyProtection="1">
      <alignment horizontal="center" vertical="center" wrapText="1"/>
    </xf>
    <xf numFmtId="0" fontId="31" fillId="0" borderId="12" xfId="7" applyFont="1" applyFill="1" applyBorder="1" applyAlignment="1" applyProtection="1">
      <alignment horizontal="center" vertical="center"/>
    </xf>
    <xf numFmtId="0" fontId="31" fillId="0" borderId="13" xfId="7" applyFont="1" applyFill="1" applyBorder="1" applyAlignment="1" applyProtection="1">
      <alignment horizontal="center" vertical="center"/>
    </xf>
    <xf numFmtId="0" fontId="31" fillId="0" borderId="14" xfId="7" applyFont="1" applyFill="1" applyBorder="1" applyAlignment="1" applyProtection="1">
      <alignment horizontal="center" vertical="center"/>
    </xf>
    <xf numFmtId="0" fontId="31" fillId="7" borderId="34" xfId="7" applyFont="1" applyFill="1" applyBorder="1" applyAlignment="1" applyProtection="1">
      <alignment horizontal="center" vertical="center"/>
      <protection locked="0"/>
    </xf>
    <xf numFmtId="0" fontId="31" fillId="7" borderId="35" xfId="7" applyFont="1" applyFill="1" applyBorder="1" applyAlignment="1" applyProtection="1">
      <alignment horizontal="center" vertical="center"/>
      <protection locked="0"/>
    </xf>
    <xf numFmtId="0" fontId="31" fillId="3" borderId="34" xfId="7" applyNumberFormat="1" applyFont="1" applyFill="1" applyBorder="1" applyAlignment="1" applyProtection="1">
      <alignment horizontal="center" vertical="center"/>
    </xf>
    <xf numFmtId="0" fontId="31" fillId="3" borderId="35" xfId="7" applyNumberFormat="1" applyFont="1" applyFill="1" applyBorder="1" applyAlignment="1" applyProtection="1">
      <alignment horizontal="center" vertical="center"/>
    </xf>
    <xf numFmtId="0" fontId="31" fillId="7" borderId="5" xfId="7" applyFont="1" applyFill="1" applyBorder="1" applyAlignment="1" applyProtection="1">
      <alignment horizontal="left" vertical="center" wrapText="1"/>
      <protection locked="0"/>
    </xf>
    <xf numFmtId="0" fontId="31" fillId="7" borderId="6" xfId="7" applyFont="1" applyFill="1" applyBorder="1" applyAlignment="1" applyProtection="1">
      <alignment horizontal="left" vertical="center" wrapText="1"/>
      <protection locked="0"/>
    </xf>
    <xf numFmtId="0" fontId="31" fillId="7" borderId="7" xfId="7" applyFont="1" applyFill="1" applyBorder="1" applyAlignment="1" applyProtection="1">
      <alignment horizontal="left" vertical="center" wrapText="1"/>
      <protection locked="0"/>
    </xf>
    <xf numFmtId="0" fontId="35" fillId="6" borderId="12" xfId="7" applyFont="1" applyFill="1" applyBorder="1" applyAlignment="1" applyProtection="1">
      <alignment horizontal="center" vertical="center" wrapText="1"/>
      <protection locked="0"/>
    </xf>
    <xf numFmtId="0" fontId="35" fillId="6" borderId="35" xfId="7" applyFont="1" applyFill="1" applyBorder="1" applyAlignment="1" applyProtection="1">
      <alignment horizontal="center" vertical="center" wrapText="1"/>
      <protection locked="0"/>
    </xf>
    <xf numFmtId="0" fontId="31" fillId="6" borderId="34" xfId="7" applyFont="1" applyFill="1" applyBorder="1" applyAlignment="1" applyProtection="1">
      <alignment horizontal="center" vertical="center" wrapText="1"/>
      <protection locked="0"/>
    </xf>
    <xf numFmtId="0" fontId="31" fillId="6" borderId="35" xfId="7" applyFont="1" applyFill="1" applyBorder="1" applyAlignment="1" applyProtection="1">
      <alignment horizontal="center" vertical="center" wrapText="1"/>
      <protection locked="0"/>
    </xf>
    <xf numFmtId="0" fontId="31" fillId="6" borderId="34" xfId="7" applyFont="1" applyFill="1" applyBorder="1" applyAlignment="1" applyProtection="1">
      <alignment horizontal="center" vertical="center" shrinkToFit="1"/>
      <protection locked="0"/>
    </xf>
    <xf numFmtId="0" fontId="31" fillId="6" borderId="13" xfId="7" applyFont="1" applyFill="1" applyBorder="1" applyAlignment="1" applyProtection="1">
      <alignment horizontal="center" vertical="center" shrinkToFit="1"/>
      <protection locked="0"/>
    </xf>
    <xf numFmtId="0" fontId="31" fillId="6" borderId="35" xfId="7" applyFont="1" applyFill="1" applyBorder="1" applyAlignment="1" applyProtection="1">
      <alignment horizontal="center" vertical="center" shrinkToFit="1"/>
      <protection locked="0"/>
    </xf>
    <xf numFmtId="0" fontId="31" fillId="7" borderId="34" xfId="7" applyFont="1" applyFill="1" applyBorder="1" applyAlignment="1" applyProtection="1">
      <alignment horizontal="center" vertical="center" wrapText="1"/>
      <protection locked="0"/>
    </xf>
    <xf numFmtId="0" fontId="31" fillId="7" borderId="13" xfId="7" applyFont="1" applyFill="1" applyBorder="1" applyAlignment="1" applyProtection="1">
      <alignment horizontal="center" vertical="center" wrapText="1"/>
      <protection locked="0"/>
    </xf>
    <xf numFmtId="0" fontId="31" fillId="7" borderId="14" xfId="7" applyFont="1" applyFill="1" applyBorder="1" applyAlignment="1" applyProtection="1">
      <alignment horizontal="center" vertical="center" wrapText="1"/>
      <protection locked="0"/>
    </xf>
    <xf numFmtId="178" fontId="32" fillId="3" borderId="12" xfId="7" applyNumberFormat="1" applyFont="1" applyFill="1" applyBorder="1" applyAlignment="1" applyProtection="1">
      <alignment horizontal="center" vertical="center" wrapText="1"/>
    </xf>
    <xf numFmtId="178" fontId="32" fillId="3" borderId="14" xfId="7" applyNumberFormat="1" applyFont="1" applyFill="1" applyBorder="1" applyAlignment="1" applyProtection="1">
      <alignment horizontal="center" vertical="center" wrapText="1"/>
    </xf>
    <xf numFmtId="178" fontId="32" fillId="3" borderId="12" xfId="8" applyNumberFormat="1" applyFont="1" applyFill="1" applyBorder="1" applyAlignment="1" applyProtection="1">
      <alignment horizontal="center" vertical="center" wrapText="1"/>
    </xf>
    <xf numFmtId="178" fontId="32" fillId="3" borderId="14" xfId="8" applyNumberFormat="1" applyFont="1" applyFill="1" applyBorder="1" applyAlignment="1" applyProtection="1">
      <alignment horizontal="center" vertical="center" wrapText="1"/>
    </xf>
    <xf numFmtId="0" fontId="31" fillId="7" borderId="12" xfId="7" applyFont="1" applyFill="1" applyBorder="1" applyAlignment="1" applyProtection="1">
      <alignment horizontal="left" vertical="center" wrapText="1"/>
      <protection locked="0"/>
    </xf>
    <xf numFmtId="0" fontId="31" fillId="7" borderId="13" xfId="7" applyFont="1" applyFill="1" applyBorder="1" applyAlignment="1" applyProtection="1">
      <alignment horizontal="left" vertical="center" wrapText="1"/>
      <protection locked="0"/>
    </xf>
    <xf numFmtId="0" fontId="31" fillId="7" borderId="14" xfId="7" applyFont="1" applyFill="1" applyBorder="1" applyAlignment="1" applyProtection="1">
      <alignment horizontal="left" vertical="center" wrapText="1"/>
      <protection locked="0"/>
    </xf>
    <xf numFmtId="0" fontId="35" fillId="6" borderId="5" xfId="7" applyFont="1" applyFill="1" applyBorder="1" applyAlignment="1" applyProtection="1">
      <alignment horizontal="center" vertical="center" wrapText="1"/>
      <protection locked="0"/>
    </xf>
    <xf numFmtId="0" fontId="35" fillId="6" borderId="58" xfId="7" applyFont="1" applyFill="1" applyBorder="1" applyAlignment="1" applyProtection="1">
      <alignment horizontal="center" vertical="center" wrapText="1"/>
      <protection locked="0"/>
    </xf>
    <xf numFmtId="0" fontId="31" fillId="6" borderId="57" xfId="7" applyFont="1" applyFill="1" applyBorder="1" applyAlignment="1" applyProtection="1">
      <alignment horizontal="center" vertical="center" wrapText="1"/>
      <protection locked="0"/>
    </xf>
    <xf numFmtId="0" fontId="31" fillId="6" borderId="58" xfId="7" applyFont="1" applyFill="1" applyBorder="1" applyAlignment="1" applyProtection="1">
      <alignment horizontal="center" vertical="center" wrapText="1"/>
      <protection locked="0"/>
    </xf>
    <xf numFmtId="0" fontId="31" fillId="6" borderId="57" xfId="7" applyFont="1" applyFill="1" applyBorder="1" applyAlignment="1" applyProtection="1">
      <alignment horizontal="center" vertical="center" shrinkToFit="1"/>
      <protection locked="0"/>
    </xf>
    <xf numFmtId="0" fontId="31" fillId="6" borderId="6" xfId="7" applyFont="1" applyFill="1" applyBorder="1" applyAlignment="1" applyProtection="1">
      <alignment horizontal="center" vertical="center" shrinkToFit="1"/>
      <protection locked="0"/>
    </xf>
    <xf numFmtId="0" fontId="31" fillId="6" borderId="58" xfId="7" applyFont="1" applyFill="1" applyBorder="1" applyAlignment="1" applyProtection="1">
      <alignment horizontal="center" vertical="center" shrinkToFit="1"/>
      <protection locked="0"/>
    </xf>
    <xf numFmtId="0" fontId="31" fillId="7" borderId="57" xfId="7" applyFont="1" applyFill="1" applyBorder="1" applyAlignment="1" applyProtection="1">
      <alignment horizontal="center" vertical="center" wrapText="1"/>
      <protection locked="0"/>
    </xf>
    <xf numFmtId="0" fontId="31" fillId="7" borderId="6" xfId="7" applyFont="1" applyFill="1" applyBorder="1" applyAlignment="1" applyProtection="1">
      <alignment horizontal="center" vertical="center" wrapText="1"/>
      <protection locked="0"/>
    </xf>
    <xf numFmtId="0" fontId="31" fillId="7" borderId="7" xfId="7" applyFont="1" applyFill="1" applyBorder="1" applyAlignment="1" applyProtection="1">
      <alignment horizontal="center" vertical="center" wrapText="1"/>
      <protection locked="0"/>
    </xf>
    <xf numFmtId="178" fontId="32" fillId="3" borderId="5" xfId="7" applyNumberFormat="1" applyFont="1" applyFill="1" applyBorder="1" applyAlignment="1" applyProtection="1">
      <alignment horizontal="center" vertical="center" wrapText="1"/>
    </xf>
    <xf numFmtId="178" fontId="32" fillId="3" borderId="7" xfId="7" applyNumberFormat="1" applyFont="1" applyFill="1" applyBorder="1" applyAlignment="1" applyProtection="1">
      <alignment horizontal="center" vertical="center" wrapText="1"/>
    </xf>
    <xf numFmtId="178" fontId="32" fillId="3" borderId="5" xfId="8" applyNumberFormat="1" applyFont="1" applyFill="1" applyBorder="1" applyAlignment="1" applyProtection="1">
      <alignment horizontal="center" vertical="center" wrapText="1"/>
    </xf>
    <xf numFmtId="178" fontId="32" fillId="3" borderId="7" xfId="8" applyNumberFormat="1" applyFont="1" applyFill="1" applyBorder="1" applyAlignment="1" applyProtection="1">
      <alignment horizontal="center" vertical="center" wrapText="1"/>
    </xf>
    <xf numFmtId="0" fontId="34" fillId="7" borderId="34" xfId="7" applyFont="1" applyFill="1" applyBorder="1" applyAlignment="1" applyProtection="1">
      <alignment horizontal="right" vertical="center"/>
      <protection locked="0"/>
    </xf>
    <xf numFmtId="0" fontId="34" fillId="7" borderId="35" xfId="7" applyFont="1" applyFill="1" applyBorder="1" applyAlignment="1" applyProtection="1">
      <alignment horizontal="right" vertical="center"/>
      <protection locked="0"/>
    </xf>
    <xf numFmtId="0" fontId="34" fillId="0" borderId="34" xfId="7" applyFont="1" applyFill="1" applyBorder="1" applyAlignment="1" applyProtection="1">
      <alignment horizontal="center" vertical="center"/>
    </xf>
    <xf numFmtId="0" fontId="34" fillId="0" borderId="35" xfId="7" applyFont="1" applyFill="1" applyBorder="1" applyAlignment="1" applyProtection="1">
      <alignment horizontal="center" vertical="center"/>
    </xf>
    <xf numFmtId="0" fontId="35" fillId="6" borderId="23" xfId="7" applyFont="1" applyFill="1" applyBorder="1" applyAlignment="1" applyProtection="1">
      <alignment horizontal="center" vertical="center" wrapText="1"/>
      <protection locked="0"/>
    </xf>
    <xf numFmtId="0" fontId="35" fillId="6" borderId="65" xfId="7" applyFont="1" applyFill="1" applyBorder="1" applyAlignment="1" applyProtection="1">
      <alignment horizontal="center" vertical="center" wrapText="1"/>
      <protection locked="0"/>
    </xf>
    <xf numFmtId="0" fontId="31" fillId="6" borderId="64" xfId="7" applyFont="1" applyFill="1" applyBorder="1" applyAlignment="1" applyProtection="1">
      <alignment horizontal="center" vertical="center" wrapText="1"/>
      <protection locked="0"/>
    </xf>
    <xf numFmtId="0" fontId="31" fillId="6" borderId="65" xfId="7" applyFont="1" applyFill="1" applyBorder="1" applyAlignment="1" applyProtection="1">
      <alignment horizontal="center" vertical="center" wrapText="1"/>
      <protection locked="0"/>
    </xf>
    <xf numFmtId="0" fontId="31" fillId="6" borderId="64" xfId="7" applyFont="1" applyFill="1" applyBorder="1" applyAlignment="1" applyProtection="1">
      <alignment horizontal="center" vertical="center" shrinkToFit="1"/>
      <protection locked="0"/>
    </xf>
    <xf numFmtId="0" fontId="31" fillId="6" borderId="24" xfId="7" applyFont="1" applyFill="1" applyBorder="1" applyAlignment="1" applyProtection="1">
      <alignment horizontal="center" vertical="center" shrinkToFit="1"/>
      <protection locked="0"/>
    </xf>
    <xf numFmtId="0" fontId="31" fillId="6" borderId="65" xfId="7" applyFont="1" applyFill="1" applyBorder="1" applyAlignment="1" applyProtection="1">
      <alignment horizontal="center" vertical="center" shrinkToFit="1"/>
      <protection locked="0"/>
    </xf>
    <xf numFmtId="0" fontId="31" fillId="7" borderId="64" xfId="7" applyFont="1" applyFill="1" applyBorder="1" applyAlignment="1" applyProtection="1">
      <alignment horizontal="center" vertical="center" wrapText="1"/>
      <protection locked="0"/>
    </xf>
    <xf numFmtId="0" fontId="31" fillId="7" borderId="24" xfId="7" applyFont="1" applyFill="1" applyBorder="1" applyAlignment="1" applyProtection="1">
      <alignment horizontal="center" vertical="center" wrapText="1"/>
      <protection locked="0"/>
    </xf>
    <xf numFmtId="0" fontId="31" fillId="7" borderId="25" xfId="7" applyFont="1" applyFill="1" applyBorder="1" applyAlignment="1" applyProtection="1">
      <alignment horizontal="center" vertical="center" wrapText="1"/>
      <protection locked="0"/>
    </xf>
    <xf numFmtId="178" fontId="32" fillId="3" borderId="23" xfId="7" applyNumberFormat="1" applyFont="1" applyFill="1" applyBorder="1" applyAlignment="1" applyProtection="1">
      <alignment horizontal="center" vertical="center" wrapText="1"/>
    </xf>
    <xf numFmtId="178" fontId="32" fillId="3" borderId="25" xfId="7" applyNumberFormat="1" applyFont="1" applyFill="1" applyBorder="1" applyAlignment="1" applyProtection="1">
      <alignment horizontal="center" vertical="center" wrapText="1"/>
    </xf>
    <xf numFmtId="178" fontId="32" fillId="3" borderId="23" xfId="8" applyNumberFormat="1" applyFont="1" applyFill="1" applyBorder="1" applyAlignment="1" applyProtection="1">
      <alignment horizontal="center" vertical="center" wrapText="1"/>
    </xf>
    <xf numFmtId="178" fontId="32" fillId="3" borderId="25" xfId="8" applyNumberFormat="1" applyFont="1" applyFill="1" applyBorder="1" applyAlignment="1" applyProtection="1">
      <alignment horizontal="center" vertical="center" wrapText="1"/>
    </xf>
    <xf numFmtId="0" fontId="31" fillId="7" borderId="23" xfId="7" applyFont="1" applyFill="1" applyBorder="1" applyAlignment="1" applyProtection="1">
      <alignment horizontal="left" vertical="center" wrapText="1"/>
      <protection locked="0"/>
    </xf>
    <xf numFmtId="0" fontId="31" fillId="7" borderId="24" xfId="7" applyFont="1" applyFill="1" applyBorder="1" applyAlignment="1" applyProtection="1">
      <alignment horizontal="left" vertical="center" wrapText="1"/>
      <protection locked="0"/>
    </xf>
    <xf numFmtId="0" fontId="31" fillId="7" borderId="25" xfId="7" applyFont="1" applyFill="1" applyBorder="1" applyAlignment="1" applyProtection="1">
      <alignment horizontal="left" vertical="center" wrapText="1"/>
      <protection locked="0"/>
    </xf>
    <xf numFmtId="177" fontId="34" fillId="3" borderId="0" xfId="7" applyNumberFormat="1" applyFont="1" applyFill="1" applyBorder="1" applyAlignment="1" applyProtection="1">
      <alignment horizontal="center" vertical="center"/>
    </xf>
    <xf numFmtId="0" fontId="33" fillId="0" borderId="34" xfId="7" applyFont="1" applyFill="1" applyBorder="1" applyAlignment="1" applyProtection="1">
      <alignment horizontal="center" vertical="center"/>
    </xf>
    <xf numFmtId="0" fontId="33" fillId="0" borderId="13" xfId="7" applyFont="1" applyFill="1" applyBorder="1" applyAlignment="1" applyProtection="1">
      <alignment horizontal="center" vertical="center"/>
    </xf>
    <xf numFmtId="0" fontId="33" fillId="0" borderId="35" xfId="7" applyFont="1" applyFill="1" applyBorder="1" applyAlignment="1" applyProtection="1">
      <alignment horizontal="center" vertical="center"/>
    </xf>
    <xf numFmtId="179" fontId="34" fillId="0" borderId="34" xfId="7" applyNumberFormat="1" applyFont="1" applyFill="1" applyBorder="1" applyAlignment="1" applyProtection="1">
      <alignment horizontal="center" vertical="center"/>
    </xf>
    <xf numFmtId="179" fontId="34" fillId="0" borderId="35" xfId="7" applyNumberFormat="1" applyFont="1" applyFill="1" applyBorder="1" applyAlignment="1" applyProtection="1">
      <alignment horizontal="center" vertical="center"/>
    </xf>
    <xf numFmtId="0" fontId="34" fillId="0" borderId="9" xfId="7" applyFont="1" applyFill="1" applyBorder="1" applyAlignment="1" applyProtection="1">
      <alignment horizontal="center" vertical="center"/>
    </xf>
    <xf numFmtId="0" fontId="34" fillId="0" borderId="9" xfId="7" applyFont="1" applyFill="1" applyBorder="1" applyAlignment="1" applyProtection="1">
      <alignment horizontal="right" vertical="center"/>
    </xf>
    <xf numFmtId="0" fontId="34" fillId="0" borderId="0" xfId="7" applyFont="1" applyFill="1" applyBorder="1" applyAlignment="1" applyProtection="1">
      <alignment horizontal="center" vertical="center"/>
    </xf>
    <xf numFmtId="0" fontId="35" fillId="0" borderId="0" xfId="7" applyFont="1" applyFill="1" applyBorder="1" applyAlignment="1" applyProtection="1">
      <alignment horizontal="center" vertical="center" wrapText="1"/>
    </xf>
    <xf numFmtId="0" fontId="34" fillId="0" borderId="13" xfId="7" applyFont="1" applyFill="1" applyBorder="1" applyAlignment="1" applyProtection="1">
      <alignment horizontal="center" vertical="center"/>
    </xf>
    <xf numFmtId="180" fontId="34" fillId="3" borderId="0" xfId="7" applyNumberFormat="1" applyFont="1" applyFill="1" applyBorder="1" applyAlignment="1" applyProtection="1">
      <alignment horizontal="center" vertical="center"/>
    </xf>
    <xf numFmtId="0" fontId="34" fillId="3" borderId="0" xfId="7" applyFont="1" applyFill="1" applyBorder="1" applyAlignment="1" applyProtection="1">
      <alignment horizontal="center" vertical="center" wrapText="1"/>
    </xf>
    <xf numFmtId="181" fontId="34" fillId="7" borderId="34" xfId="8" applyNumberFormat="1" applyFont="1" applyFill="1" applyBorder="1" applyAlignment="1" applyProtection="1">
      <alignment horizontal="right" vertical="center"/>
      <protection locked="0"/>
    </xf>
    <xf numFmtId="181" fontId="34" fillId="7" borderId="35" xfId="8" applyNumberFormat="1" applyFont="1" applyFill="1" applyBorder="1" applyAlignment="1" applyProtection="1">
      <alignment horizontal="right" vertical="center"/>
      <protection locked="0"/>
    </xf>
    <xf numFmtId="181" fontId="34" fillId="0" borderId="34" xfId="8" applyNumberFormat="1" applyFont="1" applyFill="1" applyBorder="1" applyAlignment="1" applyProtection="1">
      <alignment horizontal="right" vertical="center"/>
    </xf>
    <xf numFmtId="181" fontId="34" fillId="0" borderId="35" xfId="8" applyNumberFormat="1" applyFont="1" applyFill="1" applyBorder="1" applyAlignment="1" applyProtection="1">
      <alignment horizontal="right" vertical="center"/>
    </xf>
    <xf numFmtId="0" fontId="34" fillId="3" borderId="0" xfId="7" applyFont="1" applyFill="1" applyBorder="1" applyAlignment="1" applyProtection="1">
      <alignment horizontal="center" vertical="center"/>
    </xf>
    <xf numFmtId="177" fontId="34" fillId="7" borderId="34" xfId="7" applyNumberFormat="1" applyFont="1" applyFill="1" applyBorder="1" applyAlignment="1" applyProtection="1">
      <alignment horizontal="right" vertical="center"/>
      <protection locked="0"/>
    </xf>
    <xf numFmtId="177" fontId="34" fillId="7" borderId="35" xfId="7" applyNumberFormat="1" applyFont="1" applyFill="1" applyBorder="1" applyAlignment="1" applyProtection="1">
      <alignment horizontal="right" vertical="center"/>
      <protection locked="0"/>
    </xf>
    <xf numFmtId="181" fontId="34" fillId="7" borderId="30" xfId="8" applyNumberFormat="1" applyFont="1" applyFill="1" applyBorder="1" applyAlignment="1" applyProtection="1">
      <alignment horizontal="right" vertical="center"/>
      <protection locked="0"/>
    </xf>
    <xf numFmtId="181" fontId="34" fillId="0" borderId="30" xfId="8" applyNumberFormat="1" applyFont="1" applyFill="1" applyBorder="1" applyAlignment="1" applyProtection="1">
      <alignment horizontal="right" vertical="center"/>
    </xf>
    <xf numFmtId="0" fontId="34" fillId="0" borderId="34" xfId="7" applyFont="1" applyFill="1" applyBorder="1" applyAlignment="1" applyProtection="1">
      <alignment horizontal="right" vertical="center"/>
    </xf>
    <xf numFmtId="0" fontId="34" fillId="0" borderId="35" xfId="7" applyFont="1" applyFill="1" applyBorder="1" applyAlignment="1" applyProtection="1">
      <alignment horizontal="right" vertical="center"/>
    </xf>
    <xf numFmtId="182" fontId="34" fillId="0" borderId="34" xfId="8" applyNumberFormat="1" applyFont="1" applyFill="1" applyBorder="1" applyAlignment="1" applyProtection="1">
      <alignment horizontal="right" vertical="center"/>
    </xf>
    <xf numFmtId="182" fontId="34" fillId="0" borderId="35" xfId="8" applyNumberFormat="1" applyFont="1" applyFill="1" applyBorder="1" applyAlignment="1" applyProtection="1">
      <alignment horizontal="right" vertical="center"/>
    </xf>
    <xf numFmtId="0" fontId="34" fillId="3" borderId="0" xfId="7" applyFont="1" applyFill="1" applyBorder="1" applyAlignment="1" applyProtection="1">
      <alignment horizontal="right" vertical="center"/>
    </xf>
    <xf numFmtId="182" fontId="34" fillId="3" borderId="0" xfId="8" applyNumberFormat="1" applyFont="1" applyFill="1" applyBorder="1" applyAlignment="1" applyProtection="1">
      <alignment horizontal="right" vertical="center"/>
    </xf>
    <xf numFmtId="182" fontId="34" fillId="7" borderId="34" xfId="8" applyNumberFormat="1" applyFont="1" applyFill="1" applyBorder="1" applyAlignment="1" applyProtection="1">
      <alignment horizontal="right" vertical="center"/>
      <protection locked="0"/>
    </xf>
    <xf numFmtId="182" fontId="34" fillId="7" borderId="35" xfId="8" applyNumberFormat="1" applyFont="1" applyFill="1" applyBorder="1" applyAlignment="1" applyProtection="1">
      <alignment horizontal="right" vertical="center"/>
      <protection locked="0"/>
    </xf>
    <xf numFmtId="181" fontId="34" fillId="0" borderId="30" xfId="7" applyNumberFormat="1" applyFont="1" applyFill="1" applyBorder="1" applyAlignment="1" applyProtection="1">
      <alignment horizontal="center" vertical="center"/>
    </xf>
    <xf numFmtId="181" fontId="34" fillId="3" borderId="34" xfId="7" applyNumberFormat="1" applyFont="1" applyFill="1" applyBorder="1" applyAlignment="1" applyProtection="1">
      <alignment horizontal="center" vertical="center"/>
    </xf>
    <xf numFmtId="181" fontId="34" fillId="3" borderId="35" xfId="7" applyNumberFormat="1" applyFont="1" applyFill="1" applyBorder="1" applyAlignment="1" applyProtection="1">
      <alignment horizontal="center" vertical="center"/>
    </xf>
    <xf numFmtId="0" fontId="34" fillId="6" borderId="34" xfId="7" applyFont="1" applyFill="1" applyBorder="1" applyAlignment="1" applyProtection="1">
      <alignment horizontal="center" vertical="center"/>
      <protection locked="0"/>
    </xf>
    <xf numFmtId="0" fontId="34" fillId="6" borderId="35" xfId="7" applyFont="1" applyFill="1" applyBorder="1" applyAlignment="1" applyProtection="1">
      <alignment horizontal="center" vertical="center"/>
      <protection locked="0"/>
    </xf>
    <xf numFmtId="177" fontId="34" fillId="3" borderId="34" xfId="7" applyNumberFormat="1" applyFont="1" applyFill="1" applyBorder="1" applyAlignment="1" applyProtection="1">
      <alignment horizontal="center" vertical="center"/>
    </xf>
    <xf numFmtId="177" fontId="34" fillId="3" borderId="35" xfId="7" applyNumberFormat="1" applyFont="1" applyFill="1" applyBorder="1" applyAlignment="1" applyProtection="1">
      <alignment horizontal="center" vertical="center"/>
    </xf>
    <xf numFmtId="183" fontId="34" fillId="3" borderId="34" xfId="7" applyNumberFormat="1" applyFont="1" applyFill="1" applyBorder="1" applyAlignment="1" applyProtection="1">
      <alignment horizontal="center" vertical="center"/>
    </xf>
    <xf numFmtId="183" fontId="34" fillId="3" borderId="13" xfId="7" applyNumberFormat="1" applyFont="1" applyFill="1" applyBorder="1" applyAlignment="1" applyProtection="1">
      <alignment horizontal="center" vertical="center"/>
    </xf>
    <xf numFmtId="183" fontId="34" fillId="3" borderId="35" xfId="7" applyNumberFormat="1" applyFont="1" applyFill="1" applyBorder="1" applyAlignment="1" applyProtection="1">
      <alignment horizontal="center" vertical="center"/>
    </xf>
    <xf numFmtId="181" fontId="34" fillId="0" borderId="34" xfId="7" applyNumberFormat="1" applyFont="1" applyFill="1" applyBorder="1" applyAlignment="1" applyProtection="1">
      <alignment horizontal="center" vertical="center"/>
    </xf>
    <xf numFmtId="181" fontId="34" fillId="0" borderId="13" xfId="7" applyNumberFormat="1" applyFont="1" applyFill="1" applyBorder="1" applyAlignment="1" applyProtection="1">
      <alignment horizontal="center" vertical="center"/>
    </xf>
    <xf numFmtId="181" fontId="34" fillId="0" borderId="35" xfId="7" applyNumberFormat="1" applyFont="1" applyFill="1" applyBorder="1" applyAlignment="1" applyProtection="1">
      <alignment horizontal="center" vertical="center"/>
    </xf>
    <xf numFmtId="177" fontId="34" fillId="0" borderId="34" xfId="7" applyNumberFormat="1" applyFont="1" applyFill="1" applyBorder="1" applyAlignment="1" applyProtection="1">
      <alignment horizontal="center" vertical="center"/>
    </xf>
    <xf numFmtId="177" fontId="34" fillId="0" borderId="13" xfId="7" applyNumberFormat="1" applyFont="1" applyFill="1" applyBorder="1" applyAlignment="1" applyProtection="1">
      <alignment horizontal="center" vertical="center"/>
    </xf>
    <xf numFmtId="177" fontId="34" fillId="0" borderId="35" xfId="7" applyNumberFormat="1" applyFont="1" applyFill="1" applyBorder="1" applyAlignment="1" applyProtection="1">
      <alignment horizontal="center" vertical="center"/>
    </xf>
    <xf numFmtId="177" fontId="34" fillId="0" borderId="34" xfId="7" applyNumberFormat="1" applyFont="1" applyFill="1" applyBorder="1" applyAlignment="1" applyProtection="1">
      <alignment horizontal="right" vertical="center"/>
    </xf>
    <xf numFmtId="177" fontId="34" fillId="0" borderId="35" xfId="7" applyNumberFormat="1" applyFont="1" applyFill="1" applyBorder="1" applyAlignment="1" applyProtection="1">
      <alignment horizontal="right" vertical="center"/>
    </xf>
    <xf numFmtId="182" fontId="34" fillId="3" borderId="0" xfId="7" applyNumberFormat="1" applyFont="1" applyFill="1" applyBorder="1" applyAlignment="1" applyProtection="1">
      <alignment horizontal="center" vertical="center"/>
    </xf>
    <xf numFmtId="184" fontId="34" fillId="3" borderId="34" xfId="7" applyNumberFormat="1" applyFont="1" applyFill="1" applyBorder="1" applyAlignment="1" applyProtection="1">
      <alignment horizontal="center" vertical="center"/>
    </xf>
    <xf numFmtId="184" fontId="34" fillId="3" borderId="13" xfId="7" applyNumberFormat="1" applyFont="1" applyFill="1" applyBorder="1" applyAlignment="1" applyProtection="1">
      <alignment horizontal="center" vertical="center"/>
    </xf>
    <xf numFmtId="184" fontId="34" fillId="3" borderId="35" xfId="7" applyNumberFormat="1" applyFont="1" applyFill="1" applyBorder="1" applyAlignment="1" applyProtection="1">
      <alignment horizontal="center" vertical="center"/>
    </xf>
    <xf numFmtId="0" fontId="34" fillId="7" borderId="34" xfId="7" applyFont="1" applyFill="1" applyBorder="1" applyAlignment="1" applyProtection="1">
      <alignment horizontal="center" vertical="center"/>
      <protection locked="0"/>
    </xf>
    <xf numFmtId="0" fontId="34" fillId="7" borderId="35" xfId="7" applyFont="1" applyFill="1" applyBorder="1" applyAlignment="1" applyProtection="1">
      <alignment horizontal="center" vertical="center"/>
      <protection locked="0"/>
    </xf>
    <xf numFmtId="177" fontId="34" fillId="3" borderId="0" xfId="7" applyNumberFormat="1" applyFont="1" applyFill="1" applyBorder="1" applyAlignment="1" applyProtection="1">
      <alignment horizontal="right" vertical="center"/>
    </xf>
    <xf numFmtId="181" fontId="34" fillId="7" borderId="34" xfId="7" applyNumberFormat="1" applyFont="1" applyFill="1" applyBorder="1" applyAlignment="1" applyProtection="1">
      <alignment horizontal="right" vertical="center"/>
      <protection locked="0"/>
    </xf>
    <xf numFmtId="181" fontId="34" fillId="7" borderId="35" xfId="7" applyNumberFormat="1" applyFont="1" applyFill="1" applyBorder="1" applyAlignment="1" applyProtection="1">
      <alignment horizontal="right" vertical="center"/>
      <protection locked="0"/>
    </xf>
    <xf numFmtId="0" fontId="33" fillId="0" borderId="30" xfId="7" applyFont="1" applyFill="1" applyBorder="1" applyAlignment="1" applyProtection="1">
      <alignment horizontal="center" vertical="center"/>
    </xf>
    <xf numFmtId="179" fontId="34" fillId="0" borderId="30" xfId="7" applyNumberFormat="1" applyFont="1" applyFill="1" applyBorder="1" applyAlignment="1" applyProtection="1">
      <alignment horizontal="center" vertical="center"/>
    </xf>
    <xf numFmtId="0" fontId="34" fillId="0" borderId="30" xfId="7" applyFont="1" applyFill="1" applyBorder="1" applyAlignment="1" applyProtection="1">
      <alignment horizontal="center" vertical="center"/>
    </xf>
    <xf numFmtId="181" fontId="34" fillId="0" borderId="34" xfId="7" applyNumberFormat="1" applyFont="1" applyFill="1" applyBorder="1" applyAlignment="1" applyProtection="1">
      <alignment horizontal="right" vertical="center"/>
    </xf>
    <xf numFmtId="181" fontId="34" fillId="0" borderId="35" xfId="7" applyNumberFormat="1" applyFont="1" applyFill="1" applyBorder="1" applyAlignment="1" applyProtection="1">
      <alignment horizontal="right" vertical="center"/>
    </xf>
    <xf numFmtId="0" fontId="35" fillId="3" borderId="0" xfId="7" applyFont="1" applyFill="1" applyAlignment="1">
      <alignment horizontal="left" vertical="center"/>
    </xf>
    <xf numFmtId="0" fontId="46" fillId="3" borderId="76" xfId="7" applyFont="1" applyFill="1" applyBorder="1" applyAlignment="1">
      <alignment horizontal="center" vertical="center"/>
    </xf>
    <xf numFmtId="0" fontId="46" fillId="3" borderId="79" xfId="7" applyFont="1" applyFill="1" applyBorder="1" applyAlignment="1">
      <alignment horizontal="center" vertical="center"/>
    </xf>
    <xf numFmtId="0" fontId="31" fillId="7" borderId="33" xfId="7" applyFont="1" applyFill="1" applyBorder="1" applyAlignment="1" applyProtection="1">
      <alignment horizontal="center" vertical="center"/>
      <protection locked="0"/>
    </xf>
    <xf numFmtId="0" fontId="31" fillId="7" borderId="10" xfId="7" applyFont="1" applyFill="1" applyBorder="1" applyAlignment="1" applyProtection="1">
      <alignment horizontal="center" vertical="center"/>
      <protection locked="0"/>
    </xf>
    <xf numFmtId="0" fontId="35" fillId="0" borderId="9" xfId="7" applyFont="1" applyFill="1" applyBorder="1" applyAlignment="1" applyProtection="1">
      <alignment horizontal="right" vertical="center"/>
    </xf>
    <xf numFmtId="0" fontId="33" fillId="0" borderId="71" xfId="7" applyFont="1" applyFill="1" applyBorder="1" applyAlignment="1" applyProtection="1">
      <alignment horizontal="center" vertical="center"/>
    </xf>
    <xf numFmtId="181" fontId="34" fillId="0" borderId="71" xfId="8" applyNumberFormat="1" applyFont="1" applyFill="1" applyBorder="1" applyAlignment="1" applyProtection="1">
      <alignment horizontal="right" vertical="center"/>
    </xf>
    <xf numFmtId="0" fontId="35" fillId="0" borderId="0" xfId="7" applyFont="1" applyFill="1" applyBorder="1" applyAlignment="1" applyProtection="1">
      <alignment horizontal="center" vertical="center"/>
    </xf>
    <xf numFmtId="177" fontId="34" fillId="0" borderId="30" xfId="7" applyNumberFormat="1" applyFont="1" applyFill="1" applyBorder="1" applyAlignment="1" applyProtection="1">
      <alignment horizontal="center" vertical="center"/>
    </xf>
    <xf numFmtId="0" fontId="2" fillId="0" borderId="94" xfId="1" applyBorder="1" applyAlignment="1">
      <alignment horizontal="center" vertical="center"/>
    </xf>
    <xf numFmtId="0" fontId="2" fillId="0" borderId="49" xfId="1" applyBorder="1" applyAlignment="1">
      <alignment horizontal="center" vertical="center"/>
    </xf>
    <xf numFmtId="0" fontId="2" fillId="0" borderId="34" xfId="1" applyFont="1" applyBorder="1" applyAlignment="1">
      <alignment horizontal="center" vertical="center"/>
    </xf>
    <xf numFmtId="0" fontId="2" fillId="0" borderId="13" xfId="1" applyBorder="1" applyAlignment="1">
      <alignment horizontal="center" vertical="center"/>
    </xf>
    <xf numFmtId="0" fontId="2" fillId="0" borderId="35" xfId="1" applyBorder="1" applyAlignment="1">
      <alignment horizontal="center" vertical="center"/>
    </xf>
    <xf numFmtId="0" fontId="2" fillId="0" borderId="30" xfId="1" applyBorder="1" applyAlignment="1">
      <alignment horizontal="center" vertical="center"/>
    </xf>
    <xf numFmtId="0" fontId="2" fillId="0" borderId="32" xfId="1" applyBorder="1" applyAlignment="1">
      <alignment horizontal="center" vertical="center"/>
    </xf>
    <xf numFmtId="0" fontId="2" fillId="0" borderId="17" xfId="1" applyBorder="1" applyAlignment="1">
      <alignment horizontal="center" vertical="center"/>
    </xf>
    <xf numFmtId="0" fontId="2" fillId="0" borderId="94" xfId="1" applyFont="1" applyBorder="1" applyAlignment="1">
      <alignment horizontal="center" vertical="center"/>
    </xf>
    <xf numFmtId="0" fontId="2" fillId="0" borderId="33" xfId="1" applyBorder="1" applyAlignment="1">
      <alignment horizontal="center" vertical="center"/>
    </xf>
    <xf numFmtId="0" fontId="2" fillId="0" borderId="10" xfId="1" applyBorder="1" applyAlignment="1">
      <alignment horizontal="center" vertical="center"/>
    </xf>
    <xf numFmtId="0" fontId="2" fillId="0" borderId="16" xfId="1" applyBorder="1" applyAlignment="1">
      <alignment horizontal="center" vertical="center"/>
    </xf>
    <xf numFmtId="0" fontId="2" fillId="0" borderId="48" xfId="1" applyBorder="1" applyAlignment="1">
      <alignment horizontal="center" vertical="center"/>
    </xf>
    <xf numFmtId="0" fontId="2" fillId="0" borderId="0" xfId="1" applyBorder="1" applyAlignment="1">
      <alignment horizontal="center" vertical="center"/>
    </xf>
    <xf numFmtId="0" fontId="2" fillId="0" borderId="9" xfId="1" applyBorder="1" applyAlignment="1">
      <alignment horizontal="center" vertical="center"/>
    </xf>
    <xf numFmtId="0" fontId="12" fillId="0" borderId="34" xfId="9" applyFont="1" applyBorder="1" applyAlignment="1">
      <alignment horizontal="center" vertical="center"/>
    </xf>
    <xf numFmtId="0" fontId="12" fillId="0" borderId="13" xfId="9" applyFont="1" applyBorder="1" applyAlignment="1">
      <alignment horizontal="center" vertical="center"/>
    </xf>
    <xf numFmtId="0" fontId="12" fillId="0" borderId="35" xfId="9" applyFont="1" applyBorder="1" applyAlignment="1">
      <alignment horizontal="center" vertical="center"/>
    </xf>
    <xf numFmtId="0" fontId="12" fillId="0" borderId="32" xfId="9" applyFont="1" applyFill="1" applyBorder="1" applyAlignment="1">
      <alignment horizontal="center" vertical="center"/>
    </xf>
    <xf numFmtId="0" fontId="12" fillId="0" borderId="16" xfId="9" applyFont="1" applyFill="1" applyBorder="1" applyAlignment="1">
      <alignment horizontal="center" vertical="center"/>
    </xf>
    <xf numFmtId="0" fontId="12" fillId="0" borderId="17" xfId="9" applyFont="1" applyFill="1" applyBorder="1" applyAlignment="1">
      <alignment horizontal="center" vertical="center"/>
    </xf>
    <xf numFmtId="0" fontId="12" fillId="0" borderId="33" xfId="9" applyFont="1" applyFill="1" applyBorder="1" applyAlignment="1">
      <alignment horizontal="center" vertical="center"/>
    </xf>
    <xf numFmtId="0" fontId="12" fillId="0" borderId="9" xfId="9" applyFont="1" applyFill="1" applyBorder="1" applyAlignment="1">
      <alignment horizontal="center" vertical="center"/>
    </xf>
    <xf numFmtId="0" fontId="12" fillId="0" borderId="10" xfId="9" applyFont="1" applyFill="1" applyBorder="1" applyAlignment="1">
      <alignment horizontal="center" vertical="center"/>
    </xf>
    <xf numFmtId="0" fontId="2" fillId="0" borderId="30" xfId="2" applyFont="1" applyBorder="1" applyAlignment="1">
      <alignment horizontal="center" vertical="center"/>
    </xf>
    <xf numFmtId="0" fontId="14" fillId="0" borderId="30" xfId="2" applyBorder="1" applyAlignment="1">
      <alignment horizontal="center" vertical="center"/>
    </xf>
    <xf numFmtId="0" fontId="12" fillId="0" borderId="32" xfId="9" applyFont="1" applyBorder="1" applyAlignment="1">
      <alignment horizontal="center" vertical="center"/>
    </xf>
    <xf numFmtId="0" fontId="12" fillId="0" borderId="16" xfId="9" applyFont="1" applyBorder="1" applyAlignment="1">
      <alignment horizontal="center" vertical="center"/>
    </xf>
    <xf numFmtId="0" fontId="12" fillId="0" borderId="17" xfId="9" applyFont="1" applyBorder="1" applyAlignment="1">
      <alignment horizontal="center" vertical="center"/>
    </xf>
    <xf numFmtId="0" fontId="12" fillId="0" borderId="33" xfId="9" applyFont="1" applyBorder="1" applyAlignment="1">
      <alignment horizontal="center" vertical="center"/>
    </xf>
    <xf numFmtId="0" fontId="12" fillId="0" borderId="9" xfId="9" applyFont="1" applyBorder="1" applyAlignment="1">
      <alignment horizontal="center" vertical="center"/>
    </xf>
    <xf numFmtId="0" fontId="12" fillId="0" borderId="10" xfId="9" applyFont="1" applyBorder="1" applyAlignment="1">
      <alignment horizontal="center" vertical="center"/>
    </xf>
    <xf numFmtId="0" fontId="55" fillId="3" borderId="66" xfId="6" applyFont="1" applyFill="1" applyBorder="1" applyAlignment="1">
      <alignment horizontal="left" vertical="center" wrapText="1"/>
    </xf>
    <xf numFmtId="0" fontId="55" fillId="3" borderId="50" xfId="6" applyFont="1" applyFill="1" applyBorder="1" applyAlignment="1">
      <alignment horizontal="left" vertical="center" wrapText="1"/>
    </xf>
    <xf numFmtId="0" fontId="55" fillId="3" borderId="66" xfId="6" applyFont="1" applyFill="1" applyBorder="1" applyAlignment="1">
      <alignment horizontal="center" vertical="top" wrapText="1"/>
    </xf>
    <xf numFmtId="0" fontId="55" fillId="3" borderId="50" xfId="6" applyFont="1" applyFill="1" applyBorder="1" applyAlignment="1">
      <alignment horizontal="center" vertical="top" wrapText="1"/>
    </xf>
    <xf numFmtId="0" fontId="55" fillId="3" borderId="19" xfId="6" applyFont="1" applyFill="1" applyBorder="1" applyAlignment="1">
      <alignment horizontal="center" vertical="top" wrapText="1"/>
    </xf>
    <xf numFmtId="0" fontId="55" fillId="3" borderId="22" xfId="6" applyFont="1" applyFill="1" applyBorder="1" applyAlignment="1">
      <alignment horizontal="center" vertical="top" wrapText="1"/>
    </xf>
    <xf numFmtId="0" fontId="54" fillId="3" borderId="0" xfId="6" applyFont="1" applyFill="1" applyBorder="1" applyAlignment="1">
      <alignment horizontal="center" vertical="center"/>
    </xf>
    <xf numFmtId="0" fontId="55" fillId="3" borderId="26" xfId="6" applyFont="1" applyFill="1" applyBorder="1" applyAlignment="1">
      <alignment horizontal="center" vertical="center" wrapText="1"/>
    </xf>
    <xf numFmtId="0" fontId="55" fillId="3" borderId="28" xfId="6" applyFont="1" applyFill="1" applyBorder="1" applyAlignment="1">
      <alignment horizontal="center" vertical="center" wrapText="1"/>
    </xf>
    <xf numFmtId="0" fontId="55" fillId="3" borderId="15" xfId="6" applyFont="1" applyFill="1" applyBorder="1" applyAlignment="1">
      <alignment horizontal="left" vertical="center" wrapText="1"/>
    </xf>
    <xf numFmtId="0" fontId="55" fillId="3" borderId="18" xfId="6" applyFont="1" applyFill="1" applyBorder="1" applyAlignment="1">
      <alignment horizontal="left" vertical="center" wrapText="1"/>
    </xf>
    <xf numFmtId="0" fontId="55" fillId="3" borderId="66" xfId="6" applyFont="1" applyFill="1" applyBorder="1" applyAlignment="1">
      <alignment horizontal="left" vertical="top" wrapText="1"/>
    </xf>
    <xf numFmtId="0" fontId="55" fillId="3" borderId="50" xfId="6" applyFont="1" applyFill="1" applyBorder="1" applyAlignment="1">
      <alignment horizontal="left" vertical="top" wrapText="1"/>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66"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0" xfId="9" applyFont="1" applyFill="1" applyBorder="1" applyAlignment="1">
      <alignment horizontal="center" vertical="center"/>
    </xf>
    <xf numFmtId="0" fontId="3" fillId="0" borderId="0" xfId="9" applyFont="1" applyBorder="1" applyAlignment="1">
      <alignment horizontal="center" vertical="center"/>
    </xf>
    <xf numFmtId="0" fontId="3" fillId="0" borderId="20" xfId="9" applyFont="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 xfId="9" applyFont="1" applyBorder="1" applyAlignment="1">
      <alignment horizontal="center" vertical="center"/>
    </xf>
    <xf numFmtId="0" fontId="2" fillId="0" borderId="4" xfId="9" applyFont="1" applyBorder="1" applyAlignment="1">
      <alignment horizontal="center" vertical="center"/>
    </xf>
    <xf numFmtId="0" fontId="2" fillId="0" borderId="9" xfId="9" applyFont="1" applyBorder="1" applyAlignment="1">
      <alignment horizontal="center" vertical="center"/>
    </xf>
    <xf numFmtId="0" fontId="2" fillId="0" borderId="11" xfId="9" applyFont="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22" xfId="9" applyFont="1" applyFill="1" applyBorder="1" applyAlignment="1">
      <alignment horizontal="center" vertical="center"/>
    </xf>
    <xf numFmtId="0" fontId="56" fillId="0" borderId="16" xfId="9" applyFont="1" applyBorder="1" applyAlignment="1">
      <alignment horizontal="center" vertical="center" wrapText="1"/>
    </xf>
    <xf numFmtId="0" fontId="56" fillId="0" borderId="16" xfId="9" applyFont="1" applyBorder="1" applyAlignment="1">
      <alignment horizontal="center" vertical="center"/>
    </xf>
    <xf numFmtId="0" fontId="56" fillId="0" borderId="18" xfId="9" applyFont="1" applyBorder="1" applyAlignment="1">
      <alignment horizontal="center" vertical="center"/>
    </xf>
    <xf numFmtId="0" fontId="56" fillId="0" borderId="20" xfId="9" applyFont="1" applyBorder="1" applyAlignment="1">
      <alignment horizontal="center" vertical="center"/>
    </xf>
    <xf numFmtId="0" fontId="56" fillId="0" borderId="22" xfId="9" applyFont="1" applyBorder="1" applyAlignment="1">
      <alignment horizontal="center" vertical="center"/>
    </xf>
    <xf numFmtId="0" fontId="2" fillId="0" borderId="1" xfId="9" applyFont="1" applyBorder="1" applyAlignment="1">
      <alignment horizontal="left" vertical="center"/>
    </xf>
    <xf numFmtId="0" fontId="2" fillId="0" borderId="2" xfId="9" applyFont="1" applyBorder="1" applyAlignment="1">
      <alignment horizontal="left" vertical="center"/>
    </xf>
    <xf numFmtId="0" fontId="2" fillId="0" borderId="4" xfId="9" applyFont="1" applyBorder="1" applyAlignment="1">
      <alignment horizontal="left" vertical="center"/>
    </xf>
    <xf numFmtId="0" fontId="57" fillId="0" borderId="0" xfId="9" applyFont="1" applyAlignment="1">
      <alignment horizontal="left" vertical="center" wrapText="1"/>
    </xf>
    <xf numFmtId="0" fontId="57" fillId="0" borderId="0" xfId="9" applyFont="1" applyAlignment="1">
      <alignment horizontal="left" vertical="center"/>
    </xf>
    <xf numFmtId="0" fontId="57" fillId="0" borderId="0" xfId="9" applyFont="1" applyBorder="1" applyAlignment="1">
      <alignment horizontal="left" vertical="center" wrapText="1"/>
    </xf>
    <xf numFmtId="0" fontId="59" fillId="3" borderId="32" xfId="6" applyFont="1" applyFill="1" applyBorder="1" applyAlignment="1">
      <alignment horizontal="center" vertical="top"/>
    </xf>
    <xf numFmtId="0" fontId="59" fillId="3" borderId="16" xfId="6" applyFont="1" applyFill="1" applyBorder="1" applyAlignment="1">
      <alignment horizontal="center" vertical="top"/>
    </xf>
    <xf numFmtId="0" fontId="59" fillId="3" borderId="17" xfId="6" applyFont="1" applyFill="1" applyBorder="1" applyAlignment="1">
      <alignment horizontal="center" vertical="top"/>
    </xf>
    <xf numFmtId="0" fontId="59" fillId="3" borderId="0" xfId="6" applyFont="1" applyFill="1" applyBorder="1" applyAlignment="1">
      <alignment horizontal="left" vertical="top"/>
    </xf>
    <xf numFmtId="0" fontId="52" fillId="3" borderId="0" xfId="6" applyFont="1" applyFill="1" applyBorder="1" applyAlignment="1">
      <alignment horizontal="center" vertical="center"/>
    </xf>
    <xf numFmtId="0" fontId="54" fillId="3" borderId="0" xfId="6" applyFont="1" applyFill="1" applyBorder="1" applyAlignment="1">
      <alignment horizontal="right"/>
    </xf>
    <xf numFmtId="0" fontId="53" fillId="3" borderId="0" xfId="6" applyFont="1" applyFill="1" applyBorder="1" applyAlignment="1">
      <alignment horizontal="left" vertical="center"/>
    </xf>
    <xf numFmtId="0" fontId="53" fillId="3" borderId="9" xfId="6" applyFont="1" applyFill="1" applyBorder="1" applyAlignment="1">
      <alignment horizontal="left" vertical="center"/>
    </xf>
    <xf numFmtId="0" fontId="53" fillId="3" borderId="16" xfId="6" applyFont="1" applyFill="1" applyBorder="1" applyAlignment="1">
      <alignment horizontal="left"/>
    </xf>
    <xf numFmtId="0" fontId="59" fillId="3" borderId="9" xfId="6" applyFont="1" applyFill="1" applyBorder="1" applyAlignment="1">
      <alignment horizontal="center"/>
    </xf>
    <xf numFmtId="0" fontId="52" fillId="3" borderId="0" xfId="6" applyFont="1" applyFill="1" applyBorder="1" applyAlignment="1">
      <alignment horizontal="center" vertical="top"/>
    </xf>
    <xf numFmtId="0" fontId="61" fillId="3" borderId="0" xfId="6" applyFont="1" applyFill="1" applyBorder="1" applyAlignment="1">
      <alignment horizontal="left" vertical="top" wrapText="1"/>
    </xf>
    <xf numFmtId="0" fontId="59" fillId="3" borderId="0" xfId="6" applyFont="1" applyFill="1" applyBorder="1" applyAlignment="1">
      <alignment horizontal="center" vertical="top"/>
    </xf>
    <xf numFmtId="0" fontId="53" fillId="3" borderId="9" xfId="6" applyFont="1" applyFill="1" applyBorder="1" applyAlignment="1">
      <alignment horizontal="left" vertical="top" wrapText="1"/>
    </xf>
    <xf numFmtId="0" fontId="53" fillId="3" borderId="10" xfId="6" applyFont="1" applyFill="1" applyBorder="1" applyAlignment="1">
      <alignment horizontal="left" vertical="top" wrapText="1"/>
    </xf>
    <xf numFmtId="0" fontId="53" fillId="3" borderId="48" xfId="6" applyFont="1" applyFill="1" applyBorder="1" applyAlignment="1">
      <alignment horizontal="left" vertical="top" wrapText="1"/>
    </xf>
    <xf numFmtId="0" fontId="53" fillId="3" borderId="0" xfId="6" applyFont="1" applyFill="1" applyBorder="1" applyAlignment="1">
      <alignment horizontal="left" vertical="top"/>
    </xf>
    <xf numFmtId="0" fontId="53" fillId="3" borderId="49" xfId="6" applyFont="1" applyFill="1" applyBorder="1" applyAlignment="1">
      <alignment horizontal="left" vertical="top"/>
    </xf>
    <xf numFmtId="0" fontId="53" fillId="3" borderId="0" xfId="6" applyFont="1" applyFill="1" applyBorder="1" applyAlignment="1">
      <alignment horizontal="left" vertical="top" wrapText="1"/>
    </xf>
    <xf numFmtId="0" fontId="53" fillId="3" borderId="49" xfId="6" applyFont="1" applyFill="1" applyBorder="1" applyAlignment="1">
      <alignment horizontal="left" vertical="top" wrapText="1"/>
    </xf>
  </cellXfs>
  <cellStyles count="11">
    <cellStyle name="ハイパーリンク 2 2" xfId="10"/>
    <cellStyle name="桁区切り 3" xfId="8"/>
    <cellStyle name="標準" xfId="0" builtinId="0"/>
    <cellStyle name="標準 2" xfId="2"/>
    <cellStyle name="標準 2 2" xfId="1"/>
    <cellStyle name="標準 2 3" xfId="6"/>
    <cellStyle name="標準 5 4 2 2" xfId="9"/>
    <cellStyle name="標準 8" xfId="7"/>
    <cellStyle name="標準_kyotaku_shinnsei" xfId="5"/>
    <cellStyle name="標準_第１号様式・付表" xfId="3"/>
    <cellStyle name="標準_付表　訪問介護　修正版_第一号様式 2" xfId="4"/>
  </cellStyles>
  <dxfs count="18">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theme="5" tint="0.79998168889431442"/>
        </patternFill>
      </fill>
    </dxf>
  </dxfs>
  <tableStyles count="0" defaultTableStyle="TableStyleMedium2" defaultPivotStyle="PivotStyleLight16"/>
  <colors>
    <mruColors>
      <color rgb="FFA2F6B0"/>
      <color rgb="FFFF9999"/>
      <color rgb="FF00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352425</xdr:colOff>
      <xdr:row>3</xdr:row>
      <xdr:rowOff>38100</xdr:rowOff>
    </xdr:from>
    <xdr:to>
      <xdr:col>3</xdr:col>
      <xdr:colOff>533400</xdr:colOff>
      <xdr:row>4</xdr:row>
      <xdr:rowOff>200025</xdr:rowOff>
    </xdr:to>
    <xdr:sp macro="" textlink="">
      <xdr:nvSpPr>
        <xdr:cNvPr id="2" name="右中かっこ 1">
          <a:extLst>
            <a:ext uri="{FF2B5EF4-FFF2-40B4-BE49-F238E27FC236}">
              <a16:creationId xmlns:a16="http://schemas.microsoft.com/office/drawing/2014/main" id="{00000000-0008-0000-0200-000003000000}"/>
            </a:ext>
          </a:extLst>
        </xdr:cNvPr>
        <xdr:cNvSpPr/>
      </xdr:nvSpPr>
      <xdr:spPr>
        <a:xfrm>
          <a:off x="5095875" y="790575"/>
          <a:ext cx="180975"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200025</xdr:colOff>
      <xdr:row>67</xdr:row>
      <xdr:rowOff>219074</xdr:rowOff>
    </xdr:from>
    <xdr:to>
      <xdr:col>14</xdr:col>
      <xdr:colOff>495300</xdr:colOff>
      <xdr:row>76</xdr:row>
      <xdr:rowOff>142874</xdr:rowOff>
    </xdr:to>
    <xdr:sp macro="" textlink="">
      <xdr:nvSpPr>
        <xdr:cNvPr id="3" name="正方形/長方形 2">
          <a:extLst>
            <a:ext uri="{FF2B5EF4-FFF2-40B4-BE49-F238E27FC236}">
              <a16:creationId xmlns:a16="http://schemas.microsoft.com/office/drawing/2014/main" id="{00000000-0008-0000-0200-000002000000}"/>
            </a:ext>
          </a:extLst>
        </xdr:cNvPr>
        <xdr:cNvSpPr/>
      </xdr:nvSpPr>
      <xdr:spPr>
        <a:xfrm>
          <a:off x="200025" y="17430749"/>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rPr>
            <a:t>・必要項目を満たしていれば、各事業所で使用するシフト表等をもって代替書類として差し支えありません。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88900</xdr:rowOff>
    </xdr:from>
    <xdr:to>
      <xdr:col>3</xdr:col>
      <xdr:colOff>279400</xdr:colOff>
      <xdr:row>2</xdr:row>
      <xdr:rowOff>177800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346075"/>
          <a:ext cx="1241425" cy="346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85724</xdr:colOff>
      <xdr:row>19</xdr:row>
      <xdr:rowOff>142875</xdr:rowOff>
    </xdr:from>
    <xdr:to>
      <xdr:col>13</xdr:col>
      <xdr:colOff>191924</xdr:colOff>
      <xdr:row>20</xdr:row>
      <xdr:rowOff>84750</xdr:rowOff>
    </xdr:to>
    <xdr:sp macro="" textlink="">
      <xdr:nvSpPr>
        <xdr:cNvPr id="2" name="テキスト ボックス 1"/>
        <xdr:cNvSpPr txBox="1"/>
      </xdr:nvSpPr>
      <xdr:spPr>
        <a:xfrm>
          <a:off x="2371724" y="4752975"/>
          <a:ext cx="79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トイレ</a:t>
          </a:r>
        </a:p>
      </xdr:txBody>
    </xdr:sp>
    <xdr:clientData/>
  </xdr:twoCellAnchor>
  <xdr:twoCellAnchor>
    <xdr:from>
      <xdr:col>10</xdr:col>
      <xdr:colOff>123824</xdr:colOff>
      <xdr:row>20</xdr:row>
      <xdr:rowOff>133350</xdr:rowOff>
    </xdr:from>
    <xdr:to>
      <xdr:col>13</xdr:col>
      <xdr:colOff>158024</xdr:colOff>
      <xdr:row>21</xdr:row>
      <xdr:rowOff>75225</xdr:rowOff>
    </xdr:to>
    <xdr:sp macro="" textlink="">
      <xdr:nvSpPr>
        <xdr:cNvPr id="3" name="テキスト ボックス 2"/>
        <xdr:cNvSpPr txBox="1"/>
      </xdr:nvSpPr>
      <xdr:spPr>
        <a:xfrm>
          <a:off x="2409824" y="4981575"/>
          <a:ext cx="72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20</a:t>
          </a:r>
          <a:r>
            <a:rPr kumimoji="1" lang="ja-JP" altLang="en-US" sz="1100"/>
            <a:t>㎡</a:t>
          </a:r>
        </a:p>
      </xdr:txBody>
    </xdr:sp>
    <xdr:clientData/>
  </xdr:twoCellAnchor>
  <xdr:twoCellAnchor>
    <xdr:from>
      <xdr:col>39</xdr:col>
      <xdr:colOff>200024</xdr:colOff>
      <xdr:row>11</xdr:row>
      <xdr:rowOff>28575</xdr:rowOff>
    </xdr:from>
    <xdr:to>
      <xdr:col>43</xdr:col>
      <xdr:colOff>5624</xdr:colOff>
      <xdr:row>11</xdr:row>
      <xdr:rowOff>208575</xdr:rowOff>
    </xdr:to>
    <xdr:sp macro="" textlink="">
      <xdr:nvSpPr>
        <xdr:cNvPr id="4" name="テキスト ボックス 3"/>
        <xdr:cNvSpPr txBox="1"/>
      </xdr:nvSpPr>
      <xdr:spPr>
        <a:xfrm>
          <a:off x="9115424" y="2733675"/>
          <a:ext cx="72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玄　関</a:t>
          </a:r>
        </a:p>
      </xdr:txBody>
    </xdr:sp>
    <xdr:clientData/>
  </xdr:twoCellAnchor>
  <xdr:twoCellAnchor>
    <xdr:from>
      <xdr:col>26</xdr:col>
      <xdr:colOff>95250</xdr:colOff>
      <xdr:row>20</xdr:row>
      <xdr:rowOff>123825</xdr:rowOff>
    </xdr:from>
    <xdr:to>
      <xdr:col>27</xdr:col>
      <xdr:colOff>154650</xdr:colOff>
      <xdr:row>21</xdr:row>
      <xdr:rowOff>173700</xdr:rowOff>
    </xdr:to>
    <xdr:sp macro="" textlink="">
      <xdr:nvSpPr>
        <xdr:cNvPr id="5" name="右矢印 4"/>
        <xdr:cNvSpPr/>
      </xdr:nvSpPr>
      <xdr:spPr>
        <a:xfrm rot="16200000">
          <a:off x="6038850" y="4972050"/>
          <a:ext cx="288000" cy="288000"/>
        </a:xfrm>
        <a:prstGeom prst="rightArrow">
          <a:avLst/>
        </a:prstGeom>
        <a:solidFill>
          <a:schemeClr val="bg1">
            <a:lumMod val="85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28574</xdr:colOff>
      <xdr:row>6</xdr:row>
      <xdr:rowOff>57150</xdr:rowOff>
    </xdr:from>
    <xdr:to>
      <xdr:col>41</xdr:col>
      <xdr:colOff>87974</xdr:colOff>
      <xdr:row>7</xdr:row>
      <xdr:rowOff>107025</xdr:rowOff>
    </xdr:to>
    <xdr:sp macro="" textlink="">
      <xdr:nvSpPr>
        <xdr:cNvPr id="6" name="右矢印 5"/>
        <xdr:cNvSpPr/>
      </xdr:nvSpPr>
      <xdr:spPr>
        <a:xfrm rot="8040000">
          <a:off x="9172574" y="1571625"/>
          <a:ext cx="288000" cy="288000"/>
        </a:xfrm>
        <a:prstGeom prst="rightArrow">
          <a:avLst/>
        </a:prstGeom>
        <a:solidFill>
          <a:schemeClr val="bg1">
            <a:lumMod val="85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41</xdr:col>
      <xdr:colOff>171450</xdr:colOff>
      <xdr:row>12</xdr:row>
      <xdr:rowOff>76200</xdr:rowOff>
    </xdr:from>
    <xdr:to>
      <xdr:col>42</xdr:col>
      <xdr:colOff>194850</xdr:colOff>
      <xdr:row>13</xdr:row>
      <xdr:rowOff>126075</xdr:rowOff>
    </xdr:to>
    <xdr:sp macro="" textlink="">
      <xdr:nvSpPr>
        <xdr:cNvPr id="7" name="正方形/長方形 6"/>
        <xdr:cNvSpPr/>
      </xdr:nvSpPr>
      <xdr:spPr>
        <a:xfrm>
          <a:off x="9544050" y="3019425"/>
          <a:ext cx="252000" cy="288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②</a:t>
          </a:r>
        </a:p>
      </xdr:txBody>
    </xdr:sp>
    <xdr:clientData/>
  </xdr:twoCellAnchor>
  <xdr:twoCellAnchor>
    <xdr:from>
      <xdr:col>41</xdr:col>
      <xdr:colOff>38100</xdr:colOff>
      <xdr:row>5</xdr:row>
      <xdr:rowOff>76200</xdr:rowOff>
    </xdr:from>
    <xdr:to>
      <xdr:col>42</xdr:col>
      <xdr:colOff>61500</xdr:colOff>
      <xdr:row>6</xdr:row>
      <xdr:rowOff>126075</xdr:rowOff>
    </xdr:to>
    <xdr:sp macro="" textlink="">
      <xdr:nvSpPr>
        <xdr:cNvPr id="8" name="正方形/長方形 7"/>
        <xdr:cNvSpPr/>
      </xdr:nvSpPr>
      <xdr:spPr>
        <a:xfrm>
          <a:off x="9410700" y="1352550"/>
          <a:ext cx="252000" cy="288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①</a:t>
          </a:r>
        </a:p>
      </xdr:txBody>
    </xdr:sp>
    <xdr:clientData/>
  </xdr:twoCellAnchor>
  <xdr:twoCellAnchor>
    <xdr:from>
      <xdr:col>41</xdr:col>
      <xdr:colOff>9525</xdr:colOff>
      <xdr:row>16</xdr:row>
      <xdr:rowOff>57150</xdr:rowOff>
    </xdr:from>
    <xdr:to>
      <xdr:col>42</xdr:col>
      <xdr:colOff>32925</xdr:colOff>
      <xdr:row>17</xdr:row>
      <xdr:rowOff>107025</xdr:rowOff>
    </xdr:to>
    <xdr:sp macro="" textlink="">
      <xdr:nvSpPr>
        <xdr:cNvPr id="9" name="正方形/長方形 8"/>
        <xdr:cNvSpPr/>
      </xdr:nvSpPr>
      <xdr:spPr>
        <a:xfrm>
          <a:off x="9382125" y="3952875"/>
          <a:ext cx="252000" cy="288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endParaRPr kumimoji="1" lang="ja-JP" altLang="en-US" sz="1100"/>
        </a:p>
      </xdr:txBody>
    </xdr:sp>
    <xdr:clientData/>
  </xdr:twoCellAnchor>
  <xdr:twoCellAnchor>
    <xdr:from>
      <xdr:col>39</xdr:col>
      <xdr:colOff>200024</xdr:colOff>
      <xdr:row>7</xdr:row>
      <xdr:rowOff>133350</xdr:rowOff>
    </xdr:from>
    <xdr:to>
      <xdr:col>43</xdr:col>
      <xdr:colOff>5624</xdr:colOff>
      <xdr:row>8</xdr:row>
      <xdr:rowOff>75225</xdr:rowOff>
    </xdr:to>
    <xdr:sp macro="" textlink="">
      <xdr:nvSpPr>
        <xdr:cNvPr id="10" name="テキスト ボックス 9"/>
        <xdr:cNvSpPr txBox="1"/>
      </xdr:nvSpPr>
      <xdr:spPr>
        <a:xfrm>
          <a:off x="9115424" y="1885950"/>
          <a:ext cx="72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外　観</a:t>
          </a:r>
        </a:p>
      </xdr:txBody>
    </xdr:sp>
    <xdr:clientData/>
  </xdr:twoCellAnchor>
  <xdr:twoCellAnchor>
    <xdr:from>
      <xdr:col>29</xdr:col>
      <xdr:colOff>66675</xdr:colOff>
      <xdr:row>24</xdr:row>
      <xdr:rowOff>219076</xdr:rowOff>
    </xdr:from>
    <xdr:to>
      <xdr:col>42</xdr:col>
      <xdr:colOff>154875</xdr:colOff>
      <xdr:row>28</xdr:row>
      <xdr:rowOff>28576</xdr:rowOff>
    </xdr:to>
    <xdr:sp macro="" textlink="">
      <xdr:nvSpPr>
        <xdr:cNvPr id="11" name="正方形/長方形 10"/>
        <xdr:cNvSpPr/>
      </xdr:nvSpPr>
      <xdr:spPr>
        <a:xfrm>
          <a:off x="6696075" y="6019801"/>
          <a:ext cx="3060000" cy="857250"/>
        </a:xfrm>
        <a:prstGeom prst="rect">
          <a:avLst/>
        </a:prstGeom>
        <a:solidFill>
          <a:schemeClr val="lt1">
            <a:alpha val="85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000" b="1">
              <a:latin typeface="+mj-ea"/>
              <a:ea typeface="+mj-ea"/>
            </a:rPr>
            <a:t>どの方向から設備及び備品の写真を撮影したかが分かるように矢印及び番号を記載してください。</a:t>
          </a:r>
        </a:p>
      </xdr:txBody>
    </xdr:sp>
    <xdr:clientData/>
  </xdr:twoCellAnchor>
  <xdr:twoCellAnchor>
    <xdr:from>
      <xdr:col>17</xdr:col>
      <xdr:colOff>180975</xdr:colOff>
      <xdr:row>15</xdr:row>
      <xdr:rowOff>9525</xdr:rowOff>
    </xdr:from>
    <xdr:to>
      <xdr:col>19</xdr:col>
      <xdr:colOff>38100</xdr:colOff>
      <xdr:row>16</xdr:row>
      <xdr:rowOff>85725</xdr:rowOff>
    </xdr:to>
    <xdr:sp macro="" textlink="">
      <xdr:nvSpPr>
        <xdr:cNvPr id="12" name="楕円 118"/>
        <xdr:cNvSpPr/>
      </xdr:nvSpPr>
      <xdr:spPr>
        <a:xfrm>
          <a:off x="4067175" y="3667125"/>
          <a:ext cx="314325" cy="314325"/>
        </a:xfrm>
        <a:prstGeom prst="ellips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椅</a:t>
          </a:r>
        </a:p>
      </xdr:txBody>
    </xdr:sp>
    <xdr:clientData/>
  </xdr:twoCellAnchor>
  <xdr:twoCellAnchor>
    <xdr:from>
      <xdr:col>22</xdr:col>
      <xdr:colOff>161925</xdr:colOff>
      <xdr:row>15</xdr:row>
      <xdr:rowOff>9525</xdr:rowOff>
    </xdr:from>
    <xdr:to>
      <xdr:col>24</xdr:col>
      <xdr:colOff>19050</xdr:colOff>
      <xdr:row>16</xdr:row>
      <xdr:rowOff>85725</xdr:rowOff>
    </xdr:to>
    <xdr:sp macro="" textlink="">
      <xdr:nvSpPr>
        <xdr:cNvPr id="13" name="楕円 119"/>
        <xdr:cNvSpPr/>
      </xdr:nvSpPr>
      <xdr:spPr>
        <a:xfrm>
          <a:off x="5191125" y="3667125"/>
          <a:ext cx="314325" cy="314325"/>
        </a:xfrm>
        <a:prstGeom prst="ellips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椅</a:t>
          </a:r>
        </a:p>
      </xdr:txBody>
    </xdr:sp>
    <xdr:clientData/>
  </xdr:twoCellAnchor>
  <xdr:twoCellAnchor>
    <xdr:from>
      <xdr:col>22</xdr:col>
      <xdr:colOff>190500</xdr:colOff>
      <xdr:row>9</xdr:row>
      <xdr:rowOff>152400</xdr:rowOff>
    </xdr:from>
    <xdr:to>
      <xdr:col>24</xdr:col>
      <xdr:colOff>47625</xdr:colOff>
      <xdr:row>10</xdr:row>
      <xdr:rowOff>228600</xdr:rowOff>
    </xdr:to>
    <xdr:sp macro="" textlink="">
      <xdr:nvSpPr>
        <xdr:cNvPr id="14" name="楕円 120"/>
        <xdr:cNvSpPr/>
      </xdr:nvSpPr>
      <xdr:spPr>
        <a:xfrm>
          <a:off x="5219700" y="2381250"/>
          <a:ext cx="314325" cy="314325"/>
        </a:xfrm>
        <a:prstGeom prst="ellips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椅</a:t>
          </a:r>
        </a:p>
      </xdr:txBody>
    </xdr:sp>
    <xdr:clientData/>
  </xdr:twoCellAnchor>
  <xdr:twoCellAnchor>
    <xdr:from>
      <xdr:col>17</xdr:col>
      <xdr:colOff>200025</xdr:colOff>
      <xdr:row>9</xdr:row>
      <xdr:rowOff>152400</xdr:rowOff>
    </xdr:from>
    <xdr:to>
      <xdr:col>19</xdr:col>
      <xdr:colOff>57150</xdr:colOff>
      <xdr:row>10</xdr:row>
      <xdr:rowOff>228600</xdr:rowOff>
    </xdr:to>
    <xdr:sp macro="" textlink="">
      <xdr:nvSpPr>
        <xdr:cNvPr id="15" name="楕円 121"/>
        <xdr:cNvSpPr/>
      </xdr:nvSpPr>
      <xdr:spPr>
        <a:xfrm>
          <a:off x="4086225" y="2381250"/>
          <a:ext cx="314325" cy="314325"/>
        </a:xfrm>
        <a:prstGeom prst="ellips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椅</a:t>
          </a:r>
        </a:p>
      </xdr:txBody>
    </xdr:sp>
    <xdr:clientData/>
  </xdr:twoCellAnchor>
  <xdr:twoCellAnchor>
    <xdr:from>
      <xdr:col>6</xdr:col>
      <xdr:colOff>66675</xdr:colOff>
      <xdr:row>18</xdr:row>
      <xdr:rowOff>9525</xdr:rowOff>
    </xdr:from>
    <xdr:to>
      <xdr:col>7</xdr:col>
      <xdr:colOff>152400</xdr:colOff>
      <xdr:row>19</xdr:row>
      <xdr:rowOff>85725</xdr:rowOff>
    </xdr:to>
    <xdr:sp macro="" textlink="">
      <xdr:nvSpPr>
        <xdr:cNvPr id="16" name="楕円 122"/>
        <xdr:cNvSpPr/>
      </xdr:nvSpPr>
      <xdr:spPr>
        <a:xfrm>
          <a:off x="1438275" y="4381500"/>
          <a:ext cx="314325" cy="314325"/>
        </a:xfrm>
        <a:prstGeom prst="ellips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椅</a:t>
          </a:r>
        </a:p>
      </xdr:txBody>
    </xdr:sp>
    <xdr:clientData/>
  </xdr:twoCellAnchor>
  <xdr:twoCellAnchor>
    <xdr:from>
      <xdr:col>6</xdr:col>
      <xdr:colOff>76200</xdr:colOff>
      <xdr:row>12</xdr:row>
      <xdr:rowOff>152400</xdr:rowOff>
    </xdr:from>
    <xdr:to>
      <xdr:col>7</xdr:col>
      <xdr:colOff>161925</xdr:colOff>
      <xdr:row>13</xdr:row>
      <xdr:rowOff>228600</xdr:rowOff>
    </xdr:to>
    <xdr:sp macro="" textlink="">
      <xdr:nvSpPr>
        <xdr:cNvPr id="17" name="楕円 123"/>
        <xdr:cNvSpPr/>
      </xdr:nvSpPr>
      <xdr:spPr>
        <a:xfrm>
          <a:off x="1447800" y="3095625"/>
          <a:ext cx="314325" cy="314325"/>
        </a:xfrm>
        <a:prstGeom prst="ellipse">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椅</a:t>
          </a:r>
        </a:p>
      </xdr:txBody>
    </xdr:sp>
    <xdr:clientData/>
  </xdr:twoCellAnchor>
  <xdr:twoCellAnchor>
    <xdr:from>
      <xdr:col>14</xdr:col>
      <xdr:colOff>66674</xdr:colOff>
      <xdr:row>18</xdr:row>
      <xdr:rowOff>142875</xdr:rowOff>
    </xdr:from>
    <xdr:to>
      <xdr:col>17</xdr:col>
      <xdr:colOff>172874</xdr:colOff>
      <xdr:row>19</xdr:row>
      <xdr:rowOff>84750</xdr:rowOff>
    </xdr:to>
    <xdr:sp macro="" textlink="">
      <xdr:nvSpPr>
        <xdr:cNvPr id="18" name="テキスト ボックス 17"/>
        <xdr:cNvSpPr txBox="1"/>
      </xdr:nvSpPr>
      <xdr:spPr>
        <a:xfrm>
          <a:off x="3267074" y="4514850"/>
          <a:ext cx="79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洗面所</a:t>
          </a:r>
        </a:p>
      </xdr:txBody>
    </xdr:sp>
    <xdr:clientData/>
  </xdr:twoCellAnchor>
  <xdr:twoCellAnchor>
    <xdr:from>
      <xdr:col>14</xdr:col>
      <xdr:colOff>114299</xdr:colOff>
      <xdr:row>19</xdr:row>
      <xdr:rowOff>95250</xdr:rowOff>
    </xdr:from>
    <xdr:to>
      <xdr:col>17</xdr:col>
      <xdr:colOff>148499</xdr:colOff>
      <xdr:row>20</xdr:row>
      <xdr:rowOff>37125</xdr:rowOff>
    </xdr:to>
    <xdr:sp macro="" textlink="">
      <xdr:nvSpPr>
        <xdr:cNvPr id="19" name="テキスト ボックス 18"/>
        <xdr:cNvSpPr txBox="1"/>
      </xdr:nvSpPr>
      <xdr:spPr>
        <a:xfrm>
          <a:off x="3314699" y="4705350"/>
          <a:ext cx="72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40</a:t>
          </a:r>
          <a:r>
            <a:rPr kumimoji="1" lang="ja-JP" altLang="en-US" sz="1100"/>
            <a:t>㎡</a:t>
          </a:r>
        </a:p>
      </xdr:txBody>
    </xdr:sp>
    <xdr:clientData/>
  </xdr:twoCellAnchor>
  <xdr:twoCellAnchor>
    <xdr:from>
      <xdr:col>5</xdr:col>
      <xdr:colOff>76199</xdr:colOff>
      <xdr:row>10</xdr:row>
      <xdr:rowOff>28575</xdr:rowOff>
    </xdr:from>
    <xdr:to>
      <xdr:col>8</xdr:col>
      <xdr:colOff>182399</xdr:colOff>
      <xdr:row>10</xdr:row>
      <xdr:rowOff>208575</xdr:rowOff>
    </xdr:to>
    <xdr:sp macro="" textlink="">
      <xdr:nvSpPr>
        <xdr:cNvPr id="20" name="テキスト ボックス 19"/>
        <xdr:cNvSpPr txBox="1"/>
      </xdr:nvSpPr>
      <xdr:spPr>
        <a:xfrm>
          <a:off x="1219199" y="2495550"/>
          <a:ext cx="79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相談室</a:t>
          </a:r>
        </a:p>
      </xdr:txBody>
    </xdr:sp>
    <xdr:clientData/>
  </xdr:twoCellAnchor>
  <xdr:twoCellAnchor>
    <xdr:from>
      <xdr:col>5</xdr:col>
      <xdr:colOff>114299</xdr:colOff>
      <xdr:row>11</xdr:row>
      <xdr:rowOff>19050</xdr:rowOff>
    </xdr:from>
    <xdr:to>
      <xdr:col>8</xdr:col>
      <xdr:colOff>148499</xdr:colOff>
      <xdr:row>11</xdr:row>
      <xdr:rowOff>199050</xdr:rowOff>
    </xdr:to>
    <xdr:sp macro="" textlink="">
      <xdr:nvSpPr>
        <xdr:cNvPr id="21" name="テキスト ボックス 20"/>
        <xdr:cNvSpPr txBox="1"/>
      </xdr:nvSpPr>
      <xdr:spPr>
        <a:xfrm>
          <a:off x="1257299" y="2724150"/>
          <a:ext cx="72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90</a:t>
          </a:r>
          <a:r>
            <a:rPr kumimoji="1" lang="ja-JP" altLang="en-US" sz="1100"/>
            <a:t>㎡</a:t>
          </a:r>
        </a:p>
      </xdr:txBody>
    </xdr:sp>
    <xdr:clientData/>
  </xdr:twoCellAnchor>
  <xdr:twoCellAnchor>
    <xdr:from>
      <xdr:col>26</xdr:col>
      <xdr:colOff>104774</xdr:colOff>
      <xdr:row>9</xdr:row>
      <xdr:rowOff>38100</xdr:rowOff>
    </xdr:from>
    <xdr:to>
      <xdr:col>29</xdr:col>
      <xdr:colOff>210974</xdr:colOff>
      <xdr:row>9</xdr:row>
      <xdr:rowOff>218100</xdr:rowOff>
    </xdr:to>
    <xdr:sp macro="" textlink="">
      <xdr:nvSpPr>
        <xdr:cNvPr id="22" name="テキスト ボックス 21"/>
        <xdr:cNvSpPr txBox="1"/>
      </xdr:nvSpPr>
      <xdr:spPr>
        <a:xfrm>
          <a:off x="6048374" y="2266950"/>
          <a:ext cx="79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事務室</a:t>
          </a:r>
        </a:p>
      </xdr:txBody>
    </xdr:sp>
    <xdr:clientData/>
  </xdr:twoCellAnchor>
  <xdr:twoCellAnchor>
    <xdr:from>
      <xdr:col>26</xdr:col>
      <xdr:colOff>142874</xdr:colOff>
      <xdr:row>10</xdr:row>
      <xdr:rowOff>47625</xdr:rowOff>
    </xdr:from>
    <xdr:to>
      <xdr:col>29</xdr:col>
      <xdr:colOff>177074</xdr:colOff>
      <xdr:row>10</xdr:row>
      <xdr:rowOff>227625</xdr:rowOff>
    </xdr:to>
    <xdr:sp macro="" textlink="">
      <xdr:nvSpPr>
        <xdr:cNvPr id="23" name="テキスト ボックス 22"/>
        <xdr:cNvSpPr txBox="1"/>
      </xdr:nvSpPr>
      <xdr:spPr>
        <a:xfrm>
          <a:off x="6086474" y="2514600"/>
          <a:ext cx="72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390</a:t>
          </a:r>
          <a:r>
            <a:rPr kumimoji="1" lang="ja-JP" altLang="en-US" sz="1100"/>
            <a:t>㎡</a:t>
          </a:r>
        </a:p>
      </xdr:txBody>
    </xdr:sp>
    <xdr:clientData/>
  </xdr:twoCellAnchor>
  <xdr:twoCellAnchor>
    <xdr:from>
      <xdr:col>17</xdr:col>
      <xdr:colOff>76199</xdr:colOff>
      <xdr:row>20</xdr:row>
      <xdr:rowOff>38100</xdr:rowOff>
    </xdr:from>
    <xdr:to>
      <xdr:col>22</xdr:col>
      <xdr:colOff>85199</xdr:colOff>
      <xdr:row>20</xdr:row>
      <xdr:rowOff>218100</xdr:rowOff>
    </xdr:to>
    <xdr:sp macro="" textlink="">
      <xdr:nvSpPr>
        <xdr:cNvPr id="24" name="テキスト ボックス 23"/>
        <xdr:cNvSpPr txBox="1"/>
      </xdr:nvSpPr>
      <xdr:spPr>
        <a:xfrm>
          <a:off x="3962399" y="4886325"/>
          <a:ext cx="1152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手指消毒設備</a:t>
          </a:r>
        </a:p>
      </xdr:txBody>
    </xdr:sp>
    <xdr:clientData/>
  </xdr:twoCellAnchor>
  <xdr:twoCellAnchor>
    <xdr:from>
      <xdr:col>19</xdr:col>
      <xdr:colOff>95250</xdr:colOff>
      <xdr:row>20</xdr:row>
      <xdr:rowOff>218100</xdr:rowOff>
    </xdr:from>
    <xdr:to>
      <xdr:col>19</xdr:col>
      <xdr:colOff>194999</xdr:colOff>
      <xdr:row>22</xdr:row>
      <xdr:rowOff>142875</xdr:rowOff>
    </xdr:to>
    <xdr:cxnSp macro="">
      <xdr:nvCxnSpPr>
        <xdr:cNvPr id="25" name="直線矢印コネクタ 24"/>
        <xdr:cNvCxnSpPr>
          <a:stCxn id="24" idx="2"/>
        </xdr:cNvCxnSpPr>
      </xdr:nvCxnSpPr>
      <xdr:spPr>
        <a:xfrm flipH="1">
          <a:off x="4438650" y="5066325"/>
          <a:ext cx="99749" cy="4010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28575</xdr:colOff>
      <xdr:row>10</xdr:row>
      <xdr:rowOff>95250</xdr:rowOff>
    </xdr:from>
    <xdr:to>
      <xdr:col>10</xdr:col>
      <xdr:colOff>87975</xdr:colOff>
      <xdr:row>11</xdr:row>
      <xdr:rowOff>145125</xdr:rowOff>
    </xdr:to>
    <xdr:sp macro="" textlink="">
      <xdr:nvSpPr>
        <xdr:cNvPr id="26" name="右矢印 25"/>
        <xdr:cNvSpPr/>
      </xdr:nvSpPr>
      <xdr:spPr>
        <a:xfrm rot="10800000">
          <a:off x="2085975" y="2562225"/>
          <a:ext cx="288000" cy="288000"/>
        </a:xfrm>
        <a:prstGeom prst="rightArrow">
          <a:avLst/>
        </a:prstGeom>
        <a:solidFill>
          <a:schemeClr val="bg1">
            <a:lumMod val="85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14</xdr:col>
      <xdr:colOff>19050</xdr:colOff>
      <xdr:row>9</xdr:row>
      <xdr:rowOff>123825</xdr:rowOff>
    </xdr:from>
    <xdr:to>
      <xdr:col>15</xdr:col>
      <xdr:colOff>78450</xdr:colOff>
      <xdr:row>10</xdr:row>
      <xdr:rowOff>173700</xdr:rowOff>
    </xdr:to>
    <xdr:sp macro="" textlink="">
      <xdr:nvSpPr>
        <xdr:cNvPr id="27" name="右矢印 26"/>
        <xdr:cNvSpPr/>
      </xdr:nvSpPr>
      <xdr:spPr>
        <a:xfrm rot="2400000">
          <a:off x="3219450" y="2352675"/>
          <a:ext cx="288000" cy="288000"/>
        </a:xfrm>
        <a:prstGeom prst="rightArrow">
          <a:avLst/>
        </a:prstGeom>
        <a:solidFill>
          <a:schemeClr val="bg1">
            <a:lumMod val="85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18</xdr:col>
      <xdr:colOff>95248</xdr:colOff>
      <xdr:row>17</xdr:row>
      <xdr:rowOff>171451</xdr:rowOff>
    </xdr:from>
    <xdr:to>
      <xdr:col>19</xdr:col>
      <xdr:colOff>154648</xdr:colOff>
      <xdr:row>18</xdr:row>
      <xdr:rowOff>221326</xdr:rowOff>
    </xdr:to>
    <xdr:sp macro="" textlink="">
      <xdr:nvSpPr>
        <xdr:cNvPr id="28" name="右矢印 27"/>
        <xdr:cNvSpPr/>
      </xdr:nvSpPr>
      <xdr:spPr>
        <a:xfrm rot="5400000">
          <a:off x="4210048" y="4305301"/>
          <a:ext cx="288000" cy="288000"/>
        </a:xfrm>
        <a:prstGeom prst="rightArrow">
          <a:avLst/>
        </a:prstGeom>
        <a:solidFill>
          <a:schemeClr val="bg1">
            <a:lumMod val="85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85725</xdr:colOff>
      <xdr:row>12</xdr:row>
      <xdr:rowOff>76200</xdr:rowOff>
    </xdr:from>
    <xdr:to>
      <xdr:col>41</xdr:col>
      <xdr:colOff>145125</xdr:colOff>
      <xdr:row>13</xdr:row>
      <xdr:rowOff>126075</xdr:rowOff>
    </xdr:to>
    <xdr:sp macro="" textlink="">
      <xdr:nvSpPr>
        <xdr:cNvPr id="29" name="右矢印 28"/>
        <xdr:cNvSpPr/>
      </xdr:nvSpPr>
      <xdr:spPr>
        <a:xfrm rot="10800000">
          <a:off x="9229725" y="3019425"/>
          <a:ext cx="288000" cy="288000"/>
        </a:xfrm>
        <a:prstGeom prst="rightArrow">
          <a:avLst/>
        </a:prstGeom>
        <a:solidFill>
          <a:schemeClr val="bg1">
            <a:lumMod val="85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26</xdr:col>
      <xdr:colOff>114300</xdr:colOff>
      <xdr:row>21</xdr:row>
      <xdr:rowOff>171450</xdr:rowOff>
    </xdr:from>
    <xdr:to>
      <xdr:col>27</xdr:col>
      <xdr:colOff>137700</xdr:colOff>
      <xdr:row>22</xdr:row>
      <xdr:rowOff>221325</xdr:rowOff>
    </xdr:to>
    <xdr:sp macro="" textlink="">
      <xdr:nvSpPr>
        <xdr:cNvPr id="30" name="正方形/長方形 29"/>
        <xdr:cNvSpPr/>
      </xdr:nvSpPr>
      <xdr:spPr>
        <a:xfrm>
          <a:off x="6057900" y="5257800"/>
          <a:ext cx="252000" cy="288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③</a:t>
          </a:r>
        </a:p>
      </xdr:txBody>
    </xdr:sp>
    <xdr:clientData/>
  </xdr:twoCellAnchor>
  <xdr:twoCellAnchor>
    <xdr:from>
      <xdr:col>18</xdr:col>
      <xdr:colOff>123825</xdr:colOff>
      <xdr:row>16</xdr:row>
      <xdr:rowOff>123825</xdr:rowOff>
    </xdr:from>
    <xdr:to>
      <xdr:col>19</xdr:col>
      <xdr:colOff>147225</xdr:colOff>
      <xdr:row>17</xdr:row>
      <xdr:rowOff>173700</xdr:rowOff>
    </xdr:to>
    <xdr:sp macro="" textlink="">
      <xdr:nvSpPr>
        <xdr:cNvPr id="31" name="正方形/長方形 30"/>
        <xdr:cNvSpPr/>
      </xdr:nvSpPr>
      <xdr:spPr>
        <a:xfrm>
          <a:off x="4238625" y="4019550"/>
          <a:ext cx="252000" cy="288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⑤</a:t>
          </a:r>
        </a:p>
      </xdr:txBody>
    </xdr:sp>
    <xdr:clientData/>
  </xdr:twoCellAnchor>
  <xdr:twoCellAnchor>
    <xdr:from>
      <xdr:col>13</xdr:col>
      <xdr:colOff>47625</xdr:colOff>
      <xdr:row>8</xdr:row>
      <xdr:rowOff>209550</xdr:rowOff>
    </xdr:from>
    <xdr:to>
      <xdr:col>14</xdr:col>
      <xdr:colOff>71025</xdr:colOff>
      <xdr:row>10</xdr:row>
      <xdr:rowOff>21300</xdr:rowOff>
    </xdr:to>
    <xdr:sp macro="" textlink="">
      <xdr:nvSpPr>
        <xdr:cNvPr id="32" name="正方形/長方形 31"/>
        <xdr:cNvSpPr/>
      </xdr:nvSpPr>
      <xdr:spPr>
        <a:xfrm>
          <a:off x="3019425" y="2200275"/>
          <a:ext cx="252000" cy="288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④</a:t>
          </a:r>
        </a:p>
      </xdr:txBody>
    </xdr:sp>
    <xdr:clientData/>
  </xdr:twoCellAnchor>
  <xdr:twoCellAnchor>
    <xdr:from>
      <xdr:col>10</xdr:col>
      <xdr:colOff>114300</xdr:colOff>
      <xdr:row>10</xdr:row>
      <xdr:rowOff>95250</xdr:rowOff>
    </xdr:from>
    <xdr:to>
      <xdr:col>11</xdr:col>
      <xdr:colOff>137700</xdr:colOff>
      <xdr:row>11</xdr:row>
      <xdr:rowOff>145125</xdr:rowOff>
    </xdr:to>
    <xdr:sp macro="" textlink="">
      <xdr:nvSpPr>
        <xdr:cNvPr id="33" name="正方形/長方形 32"/>
        <xdr:cNvSpPr/>
      </xdr:nvSpPr>
      <xdr:spPr>
        <a:xfrm>
          <a:off x="2400300" y="2562225"/>
          <a:ext cx="252000" cy="288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⑥</a:t>
          </a:r>
        </a:p>
      </xdr:txBody>
    </xdr:sp>
    <xdr:clientData/>
  </xdr:twoCellAnchor>
  <xdr:twoCellAnchor>
    <xdr:from>
      <xdr:col>27</xdr:col>
      <xdr:colOff>28575</xdr:colOff>
      <xdr:row>17</xdr:row>
      <xdr:rowOff>47625</xdr:rowOff>
    </xdr:from>
    <xdr:to>
      <xdr:col>39</xdr:col>
      <xdr:colOff>142874</xdr:colOff>
      <xdr:row>19</xdr:row>
      <xdr:rowOff>111375</xdr:rowOff>
    </xdr:to>
    <xdr:sp macro="" textlink="">
      <xdr:nvSpPr>
        <xdr:cNvPr id="34" name="四角形吹き出し 33"/>
        <xdr:cNvSpPr/>
      </xdr:nvSpPr>
      <xdr:spPr>
        <a:xfrm>
          <a:off x="6200775" y="4181475"/>
          <a:ext cx="2857499" cy="540000"/>
        </a:xfrm>
        <a:prstGeom prst="wedgeRectCallout">
          <a:avLst>
            <a:gd name="adj1" fmla="val -95742"/>
            <a:gd name="adj2" fmla="val 62044"/>
          </a:avLst>
        </a:prstGeom>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900" b="1"/>
            <a:t>感染症予防のために，手指消毒設備を設置する必要があります。</a:t>
          </a:r>
        </a:p>
      </xdr:txBody>
    </xdr:sp>
    <xdr:clientData/>
  </xdr:twoCellAnchor>
  <xdr:twoCellAnchor>
    <xdr:from>
      <xdr:col>3</xdr:col>
      <xdr:colOff>114300</xdr:colOff>
      <xdr:row>8</xdr:row>
      <xdr:rowOff>0</xdr:rowOff>
    </xdr:from>
    <xdr:to>
      <xdr:col>3</xdr:col>
      <xdr:colOff>114300</xdr:colOff>
      <xdr:row>23</xdr:row>
      <xdr:rowOff>0</xdr:rowOff>
    </xdr:to>
    <xdr:cxnSp macro="">
      <xdr:nvCxnSpPr>
        <xdr:cNvPr id="35" name="直線矢印コネクタ 34"/>
        <xdr:cNvCxnSpPr/>
      </xdr:nvCxnSpPr>
      <xdr:spPr>
        <a:xfrm>
          <a:off x="800100" y="1990725"/>
          <a:ext cx="0" cy="3571875"/>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9525</xdr:colOff>
      <xdr:row>23</xdr:row>
      <xdr:rowOff>123825</xdr:rowOff>
    </xdr:from>
    <xdr:to>
      <xdr:col>9</xdr:col>
      <xdr:colOff>219075</xdr:colOff>
      <xdr:row>23</xdr:row>
      <xdr:rowOff>123825</xdr:rowOff>
    </xdr:to>
    <xdr:cxnSp macro="">
      <xdr:nvCxnSpPr>
        <xdr:cNvPr id="36" name="直線矢印コネクタ 35"/>
        <xdr:cNvCxnSpPr/>
      </xdr:nvCxnSpPr>
      <xdr:spPr>
        <a:xfrm>
          <a:off x="923925" y="5686425"/>
          <a:ext cx="135255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23</xdr:row>
      <xdr:rowOff>123825</xdr:rowOff>
    </xdr:from>
    <xdr:to>
      <xdr:col>14</xdr:col>
      <xdr:colOff>19050</xdr:colOff>
      <xdr:row>23</xdr:row>
      <xdr:rowOff>123825</xdr:rowOff>
    </xdr:to>
    <xdr:cxnSp macro="">
      <xdr:nvCxnSpPr>
        <xdr:cNvPr id="37" name="直線矢印コネクタ 36"/>
        <xdr:cNvCxnSpPr/>
      </xdr:nvCxnSpPr>
      <xdr:spPr>
        <a:xfrm>
          <a:off x="2286000" y="5686425"/>
          <a:ext cx="93345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23</xdr:row>
      <xdr:rowOff>123825</xdr:rowOff>
    </xdr:from>
    <xdr:to>
      <xdr:col>22</xdr:col>
      <xdr:colOff>0</xdr:colOff>
      <xdr:row>23</xdr:row>
      <xdr:rowOff>123825</xdr:rowOff>
    </xdr:to>
    <xdr:cxnSp macro="">
      <xdr:nvCxnSpPr>
        <xdr:cNvPr id="38" name="直線矢印コネクタ 37"/>
        <xdr:cNvCxnSpPr/>
      </xdr:nvCxnSpPr>
      <xdr:spPr>
        <a:xfrm>
          <a:off x="3200400" y="5686425"/>
          <a:ext cx="182880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114300</xdr:colOff>
      <xdr:row>18</xdr:row>
      <xdr:rowOff>0</xdr:rowOff>
    </xdr:from>
    <xdr:to>
      <xdr:col>22</xdr:col>
      <xdr:colOff>114300</xdr:colOff>
      <xdr:row>23</xdr:row>
      <xdr:rowOff>9525</xdr:rowOff>
    </xdr:to>
    <xdr:cxnSp macro="">
      <xdr:nvCxnSpPr>
        <xdr:cNvPr id="39" name="直線矢印コネクタ 38"/>
        <xdr:cNvCxnSpPr/>
      </xdr:nvCxnSpPr>
      <xdr:spPr>
        <a:xfrm>
          <a:off x="5143500" y="4371975"/>
          <a:ext cx="0" cy="120015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23</xdr:row>
      <xdr:rowOff>114300</xdr:rowOff>
    </xdr:from>
    <xdr:to>
      <xdr:col>40</xdr:col>
      <xdr:colOff>0</xdr:colOff>
      <xdr:row>23</xdr:row>
      <xdr:rowOff>114300</xdr:rowOff>
    </xdr:to>
    <xdr:cxnSp macro="">
      <xdr:nvCxnSpPr>
        <xdr:cNvPr id="40" name="直線矢印コネクタ 39"/>
        <xdr:cNvCxnSpPr/>
      </xdr:nvCxnSpPr>
      <xdr:spPr>
        <a:xfrm>
          <a:off x="5029200" y="5676900"/>
          <a:ext cx="411480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7</xdr:row>
      <xdr:rowOff>123825</xdr:rowOff>
    </xdr:from>
    <xdr:to>
      <xdr:col>40</xdr:col>
      <xdr:colOff>0</xdr:colOff>
      <xdr:row>7</xdr:row>
      <xdr:rowOff>123825</xdr:rowOff>
    </xdr:to>
    <xdr:cxnSp macro="">
      <xdr:nvCxnSpPr>
        <xdr:cNvPr id="41" name="直線矢印コネクタ 40"/>
        <xdr:cNvCxnSpPr/>
      </xdr:nvCxnSpPr>
      <xdr:spPr>
        <a:xfrm>
          <a:off x="2295525" y="1876425"/>
          <a:ext cx="684847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123825</xdr:colOff>
      <xdr:row>15</xdr:row>
      <xdr:rowOff>38100</xdr:rowOff>
    </xdr:from>
    <xdr:to>
      <xdr:col>3</xdr:col>
      <xdr:colOff>206625</xdr:colOff>
      <xdr:row>15</xdr:row>
      <xdr:rowOff>218100</xdr:rowOff>
    </xdr:to>
    <xdr:sp macro="" textlink="">
      <xdr:nvSpPr>
        <xdr:cNvPr id="42" name="テキスト ボックス 41"/>
        <xdr:cNvSpPr txBox="1"/>
      </xdr:nvSpPr>
      <xdr:spPr>
        <a:xfrm>
          <a:off x="352425" y="3695700"/>
          <a:ext cx="54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15</a:t>
          </a:r>
          <a:r>
            <a:rPr kumimoji="1" lang="ja-JP" altLang="en-US" sz="1100"/>
            <a:t>ｍ</a:t>
          </a:r>
        </a:p>
      </xdr:txBody>
    </xdr:sp>
    <xdr:clientData/>
  </xdr:twoCellAnchor>
  <xdr:twoCellAnchor>
    <xdr:from>
      <xdr:col>5</xdr:col>
      <xdr:colOff>161925</xdr:colOff>
      <xdr:row>23</xdr:row>
      <xdr:rowOff>152400</xdr:rowOff>
    </xdr:from>
    <xdr:to>
      <xdr:col>8</xdr:col>
      <xdr:colOff>16125</xdr:colOff>
      <xdr:row>24</xdr:row>
      <xdr:rowOff>94275</xdr:rowOff>
    </xdr:to>
    <xdr:sp macro="" textlink="">
      <xdr:nvSpPr>
        <xdr:cNvPr id="43" name="テキスト ボックス 42"/>
        <xdr:cNvSpPr txBox="1"/>
      </xdr:nvSpPr>
      <xdr:spPr>
        <a:xfrm>
          <a:off x="1304925" y="5715000"/>
          <a:ext cx="54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6</a:t>
          </a:r>
          <a:r>
            <a:rPr kumimoji="1" lang="ja-JP" altLang="en-US" sz="1100"/>
            <a:t>ｍ</a:t>
          </a:r>
        </a:p>
      </xdr:txBody>
    </xdr:sp>
    <xdr:clientData/>
  </xdr:twoCellAnchor>
  <xdr:twoCellAnchor>
    <xdr:from>
      <xdr:col>10</xdr:col>
      <xdr:colOff>190500</xdr:colOff>
      <xdr:row>23</xdr:row>
      <xdr:rowOff>152400</xdr:rowOff>
    </xdr:from>
    <xdr:to>
      <xdr:col>13</xdr:col>
      <xdr:colOff>44700</xdr:colOff>
      <xdr:row>24</xdr:row>
      <xdr:rowOff>94275</xdr:rowOff>
    </xdr:to>
    <xdr:sp macro="" textlink="">
      <xdr:nvSpPr>
        <xdr:cNvPr id="44" name="テキスト ボックス 43"/>
        <xdr:cNvSpPr txBox="1"/>
      </xdr:nvSpPr>
      <xdr:spPr>
        <a:xfrm>
          <a:off x="2476500" y="5715000"/>
          <a:ext cx="54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4</a:t>
          </a:r>
          <a:r>
            <a:rPr kumimoji="1" lang="ja-JP" altLang="en-US" sz="1100"/>
            <a:t>ｍ</a:t>
          </a:r>
        </a:p>
      </xdr:txBody>
    </xdr:sp>
    <xdr:clientData/>
  </xdr:twoCellAnchor>
  <xdr:twoCellAnchor>
    <xdr:from>
      <xdr:col>16</xdr:col>
      <xdr:colOff>190500</xdr:colOff>
      <xdr:row>23</xdr:row>
      <xdr:rowOff>152400</xdr:rowOff>
    </xdr:from>
    <xdr:to>
      <xdr:col>19</xdr:col>
      <xdr:colOff>44700</xdr:colOff>
      <xdr:row>24</xdr:row>
      <xdr:rowOff>94275</xdr:rowOff>
    </xdr:to>
    <xdr:sp macro="" textlink="">
      <xdr:nvSpPr>
        <xdr:cNvPr id="45" name="テキスト ボックス 44"/>
        <xdr:cNvSpPr txBox="1"/>
      </xdr:nvSpPr>
      <xdr:spPr>
        <a:xfrm>
          <a:off x="3848100" y="5715000"/>
          <a:ext cx="54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8</a:t>
          </a:r>
          <a:r>
            <a:rPr kumimoji="1" lang="ja-JP" altLang="en-US" sz="1100"/>
            <a:t>ｍ</a:t>
          </a:r>
        </a:p>
      </xdr:txBody>
    </xdr:sp>
    <xdr:clientData/>
  </xdr:twoCellAnchor>
  <xdr:twoCellAnchor>
    <xdr:from>
      <xdr:col>29</xdr:col>
      <xdr:colOff>180975</xdr:colOff>
      <xdr:row>23</xdr:row>
      <xdr:rowOff>133350</xdr:rowOff>
    </xdr:from>
    <xdr:to>
      <xdr:col>32</xdr:col>
      <xdr:colOff>35175</xdr:colOff>
      <xdr:row>24</xdr:row>
      <xdr:rowOff>75225</xdr:rowOff>
    </xdr:to>
    <xdr:sp macro="" textlink="">
      <xdr:nvSpPr>
        <xdr:cNvPr id="46" name="テキスト ボックス 45"/>
        <xdr:cNvSpPr txBox="1"/>
      </xdr:nvSpPr>
      <xdr:spPr>
        <a:xfrm>
          <a:off x="6810375" y="5695950"/>
          <a:ext cx="54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18</a:t>
          </a:r>
          <a:r>
            <a:rPr kumimoji="1" lang="ja-JP" altLang="en-US" sz="1100"/>
            <a:t>ｍ</a:t>
          </a:r>
        </a:p>
      </xdr:txBody>
    </xdr:sp>
    <xdr:clientData/>
  </xdr:twoCellAnchor>
  <xdr:twoCellAnchor>
    <xdr:from>
      <xdr:col>22</xdr:col>
      <xdr:colOff>142875</xdr:colOff>
      <xdr:row>20</xdr:row>
      <xdr:rowOff>38100</xdr:rowOff>
    </xdr:from>
    <xdr:to>
      <xdr:col>24</xdr:col>
      <xdr:colOff>225675</xdr:colOff>
      <xdr:row>20</xdr:row>
      <xdr:rowOff>218100</xdr:rowOff>
    </xdr:to>
    <xdr:sp macro="" textlink="">
      <xdr:nvSpPr>
        <xdr:cNvPr id="47" name="テキスト ボックス 46"/>
        <xdr:cNvSpPr txBox="1"/>
      </xdr:nvSpPr>
      <xdr:spPr>
        <a:xfrm>
          <a:off x="5172075" y="4886325"/>
          <a:ext cx="54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5</a:t>
          </a:r>
          <a:r>
            <a:rPr kumimoji="1" lang="ja-JP" altLang="en-US" sz="1100"/>
            <a:t>ｍ</a:t>
          </a:r>
        </a:p>
      </xdr:txBody>
    </xdr:sp>
    <xdr:clientData/>
  </xdr:twoCellAnchor>
  <xdr:twoCellAnchor>
    <xdr:from>
      <xdr:col>23</xdr:col>
      <xdr:colOff>190500</xdr:colOff>
      <xdr:row>6</xdr:row>
      <xdr:rowOff>123825</xdr:rowOff>
    </xdr:from>
    <xdr:to>
      <xdr:col>26</xdr:col>
      <xdr:colOff>44700</xdr:colOff>
      <xdr:row>7</xdr:row>
      <xdr:rowOff>65700</xdr:rowOff>
    </xdr:to>
    <xdr:sp macro="" textlink="">
      <xdr:nvSpPr>
        <xdr:cNvPr id="48" name="テキスト ボックス 47"/>
        <xdr:cNvSpPr txBox="1"/>
      </xdr:nvSpPr>
      <xdr:spPr>
        <a:xfrm>
          <a:off x="5448300" y="1638300"/>
          <a:ext cx="54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30</a:t>
          </a:r>
          <a:r>
            <a:rPr kumimoji="1" lang="ja-JP" altLang="en-US" sz="1100"/>
            <a:t>ｍ</a:t>
          </a:r>
        </a:p>
      </xdr:txBody>
    </xdr:sp>
    <xdr:clientData/>
  </xdr:twoCellAnchor>
  <xdr:twoCellAnchor>
    <xdr:from>
      <xdr:col>11</xdr:col>
      <xdr:colOff>85723</xdr:colOff>
      <xdr:row>17</xdr:row>
      <xdr:rowOff>161926</xdr:rowOff>
    </xdr:from>
    <xdr:to>
      <xdr:col>12</xdr:col>
      <xdr:colOff>145123</xdr:colOff>
      <xdr:row>18</xdr:row>
      <xdr:rowOff>211801</xdr:rowOff>
    </xdr:to>
    <xdr:sp macro="" textlink="">
      <xdr:nvSpPr>
        <xdr:cNvPr id="49" name="右矢印 48"/>
        <xdr:cNvSpPr/>
      </xdr:nvSpPr>
      <xdr:spPr>
        <a:xfrm rot="5400000">
          <a:off x="2600323" y="4295776"/>
          <a:ext cx="288000" cy="288000"/>
        </a:xfrm>
        <a:prstGeom prst="rightArrow">
          <a:avLst/>
        </a:prstGeom>
        <a:solidFill>
          <a:schemeClr val="bg1">
            <a:lumMod val="85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11</xdr:col>
      <xdr:colOff>114300</xdr:colOff>
      <xdr:row>16</xdr:row>
      <xdr:rowOff>104775</xdr:rowOff>
    </xdr:from>
    <xdr:to>
      <xdr:col>12</xdr:col>
      <xdr:colOff>137700</xdr:colOff>
      <xdr:row>17</xdr:row>
      <xdr:rowOff>154650</xdr:rowOff>
    </xdr:to>
    <xdr:sp macro="" textlink="">
      <xdr:nvSpPr>
        <xdr:cNvPr id="50" name="正方形/長方形 49"/>
        <xdr:cNvSpPr/>
      </xdr:nvSpPr>
      <xdr:spPr>
        <a:xfrm>
          <a:off x="2628900" y="4000500"/>
          <a:ext cx="252000" cy="288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100"/>
            <a:t>⑦</a:t>
          </a:r>
        </a:p>
      </xdr:txBody>
    </xdr:sp>
    <xdr:clientData/>
  </xdr:twoCellAnchor>
  <xdr:twoCellAnchor>
    <xdr:from>
      <xdr:col>27</xdr:col>
      <xdr:colOff>9525</xdr:colOff>
      <xdr:row>12</xdr:row>
      <xdr:rowOff>19050</xdr:rowOff>
    </xdr:from>
    <xdr:to>
      <xdr:col>39</xdr:col>
      <xdr:colOff>142876</xdr:colOff>
      <xdr:row>16</xdr:row>
      <xdr:rowOff>133350</xdr:rowOff>
    </xdr:to>
    <xdr:sp macro="" textlink="">
      <xdr:nvSpPr>
        <xdr:cNvPr id="51" name="正方形/長方形 50"/>
        <xdr:cNvSpPr/>
      </xdr:nvSpPr>
      <xdr:spPr>
        <a:xfrm>
          <a:off x="6181725" y="2962275"/>
          <a:ext cx="2876551" cy="1066800"/>
        </a:xfrm>
        <a:prstGeom prst="rect">
          <a:avLst/>
        </a:prstGeom>
        <a:solidFill>
          <a:schemeClr val="lt1">
            <a:alpha val="85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900" b="1">
              <a:latin typeface="+mj-ea"/>
              <a:ea typeface="+mj-ea"/>
            </a:rPr>
            <a:t>当該事業を行うために必要な面積を有する専用の事務室を設ける必要があります。</a:t>
          </a:r>
          <a:endParaRPr kumimoji="1" lang="en-US" altLang="ja-JP" sz="900" b="1">
            <a:latin typeface="+mj-ea"/>
            <a:ea typeface="+mj-ea"/>
          </a:endParaRPr>
        </a:p>
        <a:p>
          <a:pPr algn="l"/>
          <a:r>
            <a:rPr kumimoji="1" lang="ja-JP" altLang="en-US" sz="900" b="1">
              <a:latin typeface="+mj-ea"/>
              <a:ea typeface="+mj-ea"/>
            </a:rPr>
            <a:t>（当該事業専用の区画を明確に区分する場合は，</a:t>
          </a:r>
          <a:r>
            <a:rPr kumimoji="1" lang="ja-JP" altLang="ja-JP" sz="1000" b="1">
              <a:solidFill>
                <a:schemeClr val="dk1"/>
              </a:solidFill>
              <a:effectLst/>
              <a:latin typeface="+mn-lt"/>
              <a:ea typeface="+mn-ea"/>
              <a:cs typeface="+mn-cs"/>
            </a:rPr>
            <a:t>他の事業と同一の事務室</a:t>
          </a:r>
          <a:r>
            <a:rPr kumimoji="1" lang="ja-JP" altLang="en-US" sz="1000" b="1">
              <a:solidFill>
                <a:schemeClr val="dk1"/>
              </a:solidFill>
              <a:effectLst/>
              <a:latin typeface="+mn-lt"/>
              <a:ea typeface="+mn-ea"/>
              <a:cs typeface="+mn-cs"/>
            </a:rPr>
            <a:t>も可能。）</a:t>
          </a:r>
          <a:endParaRPr kumimoji="1" lang="en-US" altLang="ja-JP" sz="1000" b="1">
            <a:solidFill>
              <a:schemeClr val="dk1"/>
            </a:solidFill>
            <a:effectLst/>
            <a:latin typeface="+mn-lt"/>
            <a:ea typeface="+mn-ea"/>
            <a:cs typeface="+mn-cs"/>
          </a:endParaRPr>
        </a:p>
      </xdr:txBody>
    </xdr:sp>
    <xdr:clientData/>
  </xdr:twoCellAnchor>
  <xdr:twoCellAnchor>
    <xdr:from>
      <xdr:col>1</xdr:col>
      <xdr:colOff>95250</xdr:colOff>
      <xdr:row>5</xdr:row>
      <xdr:rowOff>66675</xdr:rowOff>
    </xdr:from>
    <xdr:to>
      <xdr:col>23</xdr:col>
      <xdr:colOff>219075</xdr:colOff>
      <xdr:row>7</xdr:row>
      <xdr:rowOff>76200</xdr:rowOff>
    </xdr:to>
    <xdr:sp macro="" textlink="">
      <xdr:nvSpPr>
        <xdr:cNvPr id="52" name="四角形吹き出し 51"/>
        <xdr:cNvSpPr/>
      </xdr:nvSpPr>
      <xdr:spPr>
        <a:xfrm>
          <a:off x="323850" y="1343025"/>
          <a:ext cx="5153025" cy="485775"/>
        </a:xfrm>
        <a:prstGeom prst="wedgeRectCallout">
          <a:avLst>
            <a:gd name="adj1" fmla="val -25246"/>
            <a:gd name="adj2" fmla="val 176356"/>
          </a:avLst>
        </a:prstGeom>
        <a:solidFill>
          <a:schemeClr val="lt1">
            <a:alpha val="85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利用申込の受付，相談等に対応する適切なスペースを確保する必要があります。</a:t>
          </a:r>
          <a:endParaRPr kumimoji="0" lang="en-US" altLang="ja-JP" sz="800" b="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1" baseline="0">
              <a:solidFill>
                <a:schemeClr val="dk1"/>
              </a:solidFill>
              <a:effectLst/>
              <a:latin typeface="+mn-ea"/>
              <a:ea typeface="+mn-ea"/>
              <a:cs typeface="+mn-cs"/>
            </a:rPr>
            <a:t>（プライバシーに配慮すること，２階以上に設置する場合は，エレベーター等を設置すること）</a:t>
          </a:r>
          <a:endParaRPr kumimoji="1" lang="en-US" altLang="ja-JP" sz="900" b="1" baseline="0">
            <a:solidFill>
              <a:schemeClr val="dk1"/>
            </a:solidFill>
            <a:effectLst/>
            <a:latin typeface="+mn-ea"/>
            <a:ea typeface="+mn-ea"/>
            <a:cs typeface="+mn-cs"/>
          </a:endParaRPr>
        </a:p>
      </xdr:txBody>
    </xdr:sp>
    <xdr:clientData/>
  </xdr:twoCellAnchor>
  <xdr:twoCellAnchor>
    <xdr:from>
      <xdr:col>29</xdr:col>
      <xdr:colOff>28575</xdr:colOff>
      <xdr:row>1</xdr:row>
      <xdr:rowOff>9525</xdr:rowOff>
    </xdr:from>
    <xdr:to>
      <xdr:col>42</xdr:col>
      <xdr:colOff>28575</xdr:colOff>
      <xdr:row>4</xdr:row>
      <xdr:rowOff>38100</xdr:rowOff>
    </xdr:to>
    <xdr:sp macro="" textlink="">
      <xdr:nvSpPr>
        <xdr:cNvPr id="53" name="正方形/長方形 52"/>
        <xdr:cNvSpPr/>
      </xdr:nvSpPr>
      <xdr:spPr>
        <a:xfrm>
          <a:off x="6657975" y="247650"/>
          <a:ext cx="2971800" cy="828675"/>
        </a:xfrm>
        <a:prstGeom prst="rect">
          <a:avLst/>
        </a:prstGeom>
        <a:solidFill>
          <a:schemeClr val="lt1">
            <a:alpha val="85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000" b="1">
              <a:latin typeface="+mj-ea"/>
              <a:ea typeface="+mj-ea"/>
            </a:rPr>
            <a:t>各設備の面積は，内法面積で算出してください。</a:t>
          </a:r>
          <a:endParaRPr kumimoji="1" lang="en-US" altLang="ja-JP" sz="1000" b="1">
            <a:latin typeface="+mj-ea"/>
            <a:ea typeface="+mj-ea"/>
          </a:endParaRPr>
        </a:p>
        <a:p>
          <a:pPr algn="l"/>
          <a:r>
            <a:rPr kumimoji="1" lang="ja-JP" altLang="en-US" sz="1000" b="1">
              <a:latin typeface="+mj-ea"/>
              <a:ea typeface="+mj-ea"/>
            </a:rPr>
            <a:t>（壁芯面積での算出ではありません。）</a:t>
          </a:r>
        </a:p>
      </xdr:txBody>
    </xdr:sp>
    <xdr:clientData/>
  </xdr:twoCellAnchor>
  <xdr:twoCellAnchor>
    <xdr:from>
      <xdr:col>41</xdr:col>
      <xdr:colOff>9525</xdr:colOff>
      <xdr:row>27</xdr:row>
      <xdr:rowOff>57150</xdr:rowOff>
    </xdr:from>
    <xdr:to>
      <xdr:col>42</xdr:col>
      <xdr:colOff>32925</xdr:colOff>
      <xdr:row>28</xdr:row>
      <xdr:rowOff>107025</xdr:rowOff>
    </xdr:to>
    <xdr:sp macro="" textlink="">
      <xdr:nvSpPr>
        <xdr:cNvPr id="54" name="正方形/長方形 53"/>
        <xdr:cNvSpPr/>
      </xdr:nvSpPr>
      <xdr:spPr>
        <a:xfrm>
          <a:off x="9382125" y="6619875"/>
          <a:ext cx="252000" cy="3356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endParaRPr kumimoji="1" lang="ja-JP" altLang="en-US" sz="1100"/>
        </a:p>
      </xdr:txBody>
    </xdr:sp>
    <xdr:clientData/>
  </xdr:twoCellAnchor>
  <xdr:twoCellAnchor>
    <xdr:from>
      <xdr:col>9</xdr:col>
      <xdr:colOff>0</xdr:colOff>
      <xdr:row>0</xdr:row>
      <xdr:rowOff>133350</xdr:rowOff>
    </xdr:from>
    <xdr:to>
      <xdr:col>14</xdr:col>
      <xdr:colOff>9525</xdr:colOff>
      <xdr:row>2</xdr:row>
      <xdr:rowOff>104775</xdr:rowOff>
    </xdr:to>
    <xdr:sp macro="" textlink="">
      <xdr:nvSpPr>
        <xdr:cNvPr id="55" name="正方形/長方形 54"/>
        <xdr:cNvSpPr/>
      </xdr:nvSpPr>
      <xdr:spPr>
        <a:xfrm>
          <a:off x="2057400" y="133350"/>
          <a:ext cx="1152525" cy="447675"/>
        </a:xfrm>
        <a:prstGeom prst="rect">
          <a:avLst/>
        </a:prstGeom>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200" b="1"/>
            <a:t>記　載　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8</xdr:row>
      <xdr:rowOff>44823</xdr:rowOff>
    </xdr:from>
    <xdr:to>
      <xdr:col>29</xdr:col>
      <xdr:colOff>190500</xdr:colOff>
      <xdr:row>10</xdr:row>
      <xdr:rowOff>168647</xdr:rowOff>
    </xdr:to>
    <xdr:sp macro="" textlink="">
      <xdr:nvSpPr>
        <xdr:cNvPr id="2" name="正方形/長方形 1"/>
        <xdr:cNvSpPr/>
      </xdr:nvSpPr>
      <xdr:spPr>
        <a:xfrm>
          <a:off x="457200" y="1721223"/>
          <a:ext cx="6362700" cy="542924"/>
        </a:xfrm>
        <a:prstGeom prst="rect">
          <a:avLst/>
        </a:prstGeom>
        <a:solidFill>
          <a:schemeClr val="lt1">
            <a:alpha val="85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000" b="1">
              <a:latin typeface="ＭＳ Ｐゴシック" panose="020B0600070205080204" pitchFamily="50" charset="-128"/>
              <a:ea typeface="ＭＳ Ｐゴシック" panose="020B0600070205080204" pitchFamily="50" charset="-128"/>
            </a:rPr>
            <a:t>苦情を処理するために講ずる措置の概要（相談窓口の連絡先，苦情処理の体制・手順）については，</a:t>
          </a:r>
          <a:r>
            <a:rPr kumimoji="1" lang="ja-JP" altLang="en-US" sz="1000" b="1" u="sng">
              <a:latin typeface="ＭＳ Ｐゴシック" panose="020B0600070205080204" pitchFamily="50" charset="-128"/>
              <a:ea typeface="ＭＳ Ｐゴシック" panose="020B0600070205080204" pitchFamily="50" charset="-128"/>
            </a:rPr>
            <a:t>重要事項説明書に記載</a:t>
          </a:r>
          <a:r>
            <a:rPr kumimoji="1" lang="ja-JP" altLang="en-US" sz="1000" b="1" u="none">
              <a:latin typeface="ＭＳ Ｐゴシック" panose="020B0600070205080204" pitchFamily="50" charset="-128"/>
              <a:ea typeface="ＭＳ Ｐゴシック" panose="020B0600070205080204" pitchFamily="50" charset="-128"/>
            </a:rPr>
            <a:t>し利用者に説明する</a:t>
          </a:r>
          <a:r>
            <a:rPr kumimoji="1" lang="ja-JP" altLang="en-US" sz="1000" b="1">
              <a:latin typeface="ＭＳ Ｐゴシック" panose="020B0600070205080204" pitchFamily="50" charset="-128"/>
              <a:ea typeface="ＭＳ Ｐゴシック" panose="020B0600070205080204" pitchFamily="50" charset="-128"/>
            </a:rPr>
            <a:t>とともに，</a:t>
          </a:r>
          <a:r>
            <a:rPr kumimoji="1" lang="ja-JP" altLang="en-US" sz="1000" b="1" u="sng">
              <a:latin typeface="ＭＳ Ｐゴシック" panose="020B0600070205080204" pitchFamily="50" charset="-128"/>
              <a:ea typeface="ＭＳ Ｐゴシック" panose="020B0600070205080204" pitchFamily="50" charset="-128"/>
            </a:rPr>
            <a:t>事業所内の見やすい場所に掲示</a:t>
          </a:r>
          <a:r>
            <a:rPr kumimoji="1" lang="ja-JP" altLang="en-US" sz="1000" b="1">
              <a:latin typeface="ＭＳ Ｐゴシック" panose="020B0600070205080204" pitchFamily="50" charset="-128"/>
              <a:ea typeface="ＭＳ Ｐゴシック" panose="020B0600070205080204" pitchFamily="50" charset="-128"/>
            </a:rPr>
            <a:t>すること。</a:t>
          </a:r>
        </a:p>
      </xdr:txBody>
    </xdr:sp>
    <xdr:clientData/>
  </xdr:twoCellAnchor>
  <xdr:twoCellAnchor>
    <xdr:from>
      <xdr:col>11</xdr:col>
      <xdr:colOff>134471</xdr:colOff>
      <xdr:row>13</xdr:row>
      <xdr:rowOff>156882</xdr:rowOff>
    </xdr:from>
    <xdr:to>
      <xdr:col>30</xdr:col>
      <xdr:colOff>156883</xdr:colOff>
      <xdr:row>16</xdr:row>
      <xdr:rowOff>166407</xdr:rowOff>
    </xdr:to>
    <xdr:sp macro="" textlink="">
      <xdr:nvSpPr>
        <xdr:cNvPr id="3" name="四角形吹き出し 2"/>
        <xdr:cNvSpPr/>
      </xdr:nvSpPr>
      <xdr:spPr>
        <a:xfrm>
          <a:off x="2649071" y="2881032"/>
          <a:ext cx="4365812" cy="638175"/>
        </a:xfrm>
        <a:prstGeom prst="wedgeRectCallout">
          <a:avLst>
            <a:gd name="adj1" fmla="val -49965"/>
            <a:gd name="adj2" fmla="val 89241"/>
          </a:avLst>
        </a:prstGeom>
        <a:solidFill>
          <a:schemeClr val="lt1">
            <a:alpha val="80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l"/>
          <a:r>
            <a:rPr kumimoji="1" lang="ja-JP" altLang="en-US" sz="1050" b="1">
              <a:solidFill>
                <a:schemeClr val="dk1"/>
              </a:solidFill>
              <a:latin typeface="ＭＳ Ｐゴシック" panose="020B0600070205080204" pitchFamily="50" charset="-128"/>
              <a:ea typeface="ＭＳ Ｐゴシック" panose="020B0600070205080204" pitchFamily="50" charset="-128"/>
            </a:rPr>
            <a:t>「</a:t>
          </a:r>
          <a:r>
            <a:rPr kumimoji="1" lang="ja-JP" altLang="en-US" sz="1000" b="1">
              <a:solidFill>
                <a:schemeClr val="dk1"/>
              </a:solidFill>
              <a:latin typeface="ＭＳ Ｐゴシック" panose="020B0600070205080204" pitchFamily="50" charset="-128"/>
              <a:ea typeface="ＭＳ Ｐゴシック" panose="020B0600070205080204" pitchFamily="50" charset="-128"/>
            </a:rPr>
            <a:t>①事実確認」「②対応策の検討」「③迅速な対応」「④苦情内容の記録」</a:t>
          </a:r>
          <a:endParaRPr kumimoji="1" lang="en-US" altLang="ja-JP" sz="1000" b="1">
            <a:solidFill>
              <a:schemeClr val="dk1"/>
            </a:solidFill>
            <a:latin typeface="ＭＳ Ｐゴシック" panose="020B0600070205080204" pitchFamily="50" charset="-128"/>
            <a:ea typeface="ＭＳ Ｐゴシック" panose="020B0600070205080204" pitchFamily="50" charset="-128"/>
          </a:endParaRPr>
        </a:p>
        <a:p>
          <a:pPr algn="l"/>
          <a:r>
            <a:rPr kumimoji="1" lang="ja-JP" altLang="en-US" sz="1000" b="1">
              <a:solidFill>
                <a:schemeClr val="dk1"/>
              </a:solidFill>
              <a:latin typeface="ＭＳ Ｐゴシック" panose="020B0600070205080204" pitchFamily="50" charset="-128"/>
              <a:ea typeface="ＭＳ Ｐゴシック" panose="020B0600070205080204" pitchFamily="50" charset="-128"/>
            </a:rPr>
            <a:t>「⑤再発防止のための取組み」の５つについては，</a:t>
          </a:r>
          <a:r>
            <a:rPr kumimoji="1" lang="ja-JP" altLang="en-US" sz="1000" b="1" u="sng">
              <a:solidFill>
                <a:schemeClr val="dk1"/>
              </a:solidFill>
              <a:latin typeface="ＭＳ Ｐゴシック" panose="020B0600070205080204" pitchFamily="50" charset="-128"/>
              <a:ea typeface="ＭＳ Ｐゴシック" panose="020B0600070205080204" pitchFamily="50" charset="-128"/>
            </a:rPr>
            <a:t>必ず記載</a:t>
          </a:r>
          <a:r>
            <a:rPr kumimoji="1" lang="ja-JP" altLang="en-US" sz="1000" b="1">
              <a:solidFill>
                <a:schemeClr val="dk1"/>
              </a:solidFill>
              <a:latin typeface="ＭＳ Ｐゴシック" panose="020B0600070205080204" pitchFamily="50" charset="-128"/>
              <a:ea typeface="ＭＳ Ｐゴシック" panose="020B0600070205080204" pitchFamily="50" charset="-128"/>
            </a:rPr>
            <a:t>してください。</a:t>
          </a:r>
          <a:endParaRPr kumimoji="1" lang="en-US" altLang="ja-JP" sz="1000" b="1">
            <a:solidFill>
              <a:schemeClr val="dk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145677</xdr:colOff>
      <xdr:row>39</xdr:row>
      <xdr:rowOff>168087</xdr:rowOff>
    </xdr:from>
    <xdr:to>
      <xdr:col>30</xdr:col>
      <xdr:colOff>89648</xdr:colOff>
      <xdr:row>41</xdr:row>
      <xdr:rowOff>168088</xdr:rowOff>
    </xdr:to>
    <xdr:sp macro="" textlink="">
      <xdr:nvSpPr>
        <xdr:cNvPr id="4" name="四角形吹き出し 3"/>
        <xdr:cNvSpPr/>
      </xdr:nvSpPr>
      <xdr:spPr>
        <a:xfrm>
          <a:off x="2660277" y="8340537"/>
          <a:ext cx="4287371" cy="419101"/>
        </a:xfrm>
        <a:prstGeom prst="wedgeRectCallout">
          <a:avLst>
            <a:gd name="adj1" fmla="val -71016"/>
            <a:gd name="adj2" fmla="val 39305"/>
          </a:avLst>
        </a:prstGeom>
        <a:solidFill>
          <a:schemeClr val="lt1">
            <a:alpha val="80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ja-JP" altLang="en-US" sz="1000" b="1" u="none">
              <a:solidFill>
                <a:schemeClr val="dk1"/>
              </a:solidFill>
              <a:latin typeface="ＭＳ Ｐゴシック" panose="020B0600070205080204" pitchFamily="50" charset="-128"/>
              <a:ea typeface="ＭＳ Ｐゴシック" panose="020B0600070205080204" pitchFamily="50" charset="-128"/>
            </a:rPr>
            <a:t>苦情を少なくするための具体的な取り組みについて記載</a:t>
          </a:r>
          <a:r>
            <a:rPr kumimoji="1" lang="ja-JP" altLang="en-US" sz="1000" b="1">
              <a:solidFill>
                <a:schemeClr val="dk1"/>
              </a:solidFill>
              <a:latin typeface="ＭＳ Ｐゴシック" panose="020B0600070205080204" pitchFamily="50" charset="-128"/>
              <a:ea typeface="ＭＳ Ｐゴシック" panose="020B0600070205080204" pitchFamily="50" charset="-128"/>
            </a:rPr>
            <a:t>してください。</a:t>
          </a:r>
          <a:endParaRPr kumimoji="1" lang="en-US" altLang="ja-JP" sz="1000" b="1">
            <a:solidFill>
              <a:schemeClr val="dk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201705</xdr:colOff>
      <xdr:row>0</xdr:row>
      <xdr:rowOff>44823</xdr:rowOff>
    </xdr:from>
    <xdr:to>
      <xdr:col>18</xdr:col>
      <xdr:colOff>138704</xdr:colOff>
      <xdr:row>1</xdr:row>
      <xdr:rowOff>195273</xdr:rowOff>
    </xdr:to>
    <xdr:sp macro="" textlink="">
      <xdr:nvSpPr>
        <xdr:cNvPr id="5" name="正方形/長方形 4"/>
        <xdr:cNvSpPr/>
      </xdr:nvSpPr>
      <xdr:spPr>
        <a:xfrm>
          <a:off x="3173505" y="44823"/>
          <a:ext cx="1079999" cy="360000"/>
        </a:xfrm>
        <a:prstGeom prst="rect">
          <a:avLst/>
        </a:prstGeom>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nchorCtr="1"/>
        <a:lstStyle/>
        <a:p>
          <a:pPr algn="l"/>
          <a:r>
            <a:rPr kumimoji="1" lang="ja-JP" altLang="en-US" sz="1200" b="1">
              <a:latin typeface="ＭＳ Ｐゴシック" panose="020B0600070205080204" pitchFamily="50" charset="-128"/>
              <a:ea typeface="ＭＳ Ｐゴシック" panose="020B0600070205080204" pitchFamily="50" charset="-128"/>
            </a:rPr>
            <a:t>記　載　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BJ91"/>
  <sheetViews>
    <sheetView tabSelected="1" view="pageBreakPreview" zoomScale="90" zoomScaleNormal="90" zoomScaleSheetLayoutView="90" workbookViewId="0">
      <selection activeCell="D26" sqref="D26:AG27"/>
    </sheetView>
  </sheetViews>
  <sheetFormatPr defaultColWidth="2.875" defaultRowHeight="16.5" customHeight="1" x14ac:dyDescent="0.15"/>
  <cols>
    <col min="1" max="1" width="3" style="2" customWidth="1"/>
    <col min="2" max="2" width="2.875" style="2" customWidth="1"/>
    <col min="3" max="23" width="2.875" style="2"/>
    <col min="24" max="24" width="2.875" style="2" customWidth="1"/>
    <col min="25" max="38" width="2.875" style="2"/>
    <col min="39" max="39" width="2.875" style="4" customWidth="1"/>
    <col min="40" max="41" width="2.875" style="2"/>
    <col min="42" max="42" width="2.875" style="2" customWidth="1"/>
    <col min="43" max="43" width="3" style="2" customWidth="1"/>
    <col min="44" max="16384" width="2.875" style="2"/>
  </cols>
  <sheetData>
    <row r="1" spans="2:62" s="1" customFormat="1" ht="16.5" customHeight="1" x14ac:dyDescent="0.15">
      <c r="B1" s="372" t="s">
        <v>0</v>
      </c>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row>
    <row r="2" spans="2:62" s="1" customFormat="1" ht="16.5" customHeight="1" x14ac:dyDescent="0.15">
      <c r="B2" s="372"/>
      <c r="C2" s="372"/>
      <c r="D2" s="372"/>
      <c r="E2" s="372"/>
      <c r="F2" s="372"/>
      <c r="G2" s="372"/>
      <c r="H2" s="372"/>
      <c r="I2" s="372"/>
      <c r="J2" s="372"/>
      <c r="K2" s="372"/>
      <c r="L2" s="372"/>
      <c r="M2" s="372"/>
      <c r="N2" s="372"/>
      <c r="O2" s="372"/>
      <c r="P2" s="372"/>
      <c r="Q2" s="372"/>
      <c r="R2" s="372"/>
      <c r="S2" s="372"/>
      <c r="T2" s="372"/>
      <c r="U2" s="372"/>
      <c r="V2" s="372"/>
      <c r="W2" s="372"/>
      <c r="X2" s="372"/>
      <c r="Y2" s="372"/>
      <c r="Z2" s="372"/>
      <c r="AA2" s="372"/>
      <c r="AB2" s="372"/>
      <c r="AC2" s="372"/>
      <c r="AD2" s="372"/>
      <c r="AE2" s="372"/>
      <c r="AF2" s="372"/>
      <c r="AG2" s="372"/>
      <c r="AH2" s="372"/>
      <c r="AI2" s="372"/>
      <c r="AJ2" s="372"/>
      <c r="AK2" s="372"/>
      <c r="AL2" s="372"/>
      <c r="AM2" s="372"/>
      <c r="AN2" s="372"/>
      <c r="AO2" s="372"/>
      <c r="AP2" s="372"/>
    </row>
    <row r="3" spans="2:62" ht="16.5" customHeight="1" x14ac:dyDescent="0.15">
      <c r="B3" s="373" t="s">
        <v>1</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3"/>
    </row>
    <row r="4" spans="2:62" ht="16.5" customHeight="1" thickBot="1" x14ac:dyDescent="0.2">
      <c r="H4" s="3"/>
      <c r="AN4" s="5"/>
      <c r="AO4" s="5"/>
    </row>
    <row r="5" spans="2:62" ht="18" customHeight="1" x14ac:dyDescent="0.15">
      <c r="B5" s="374" t="s">
        <v>2</v>
      </c>
      <c r="C5" s="375"/>
      <c r="D5" s="375"/>
      <c r="E5" s="375"/>
      <c r="F5" s="375"/>
      <c r="G5" s="375"/>
      <c r="H5" s="375"/>
      <c r="I5" s="375"/>
      <c r="J5" s="375"/>
      <c r="K5" s="376"/>
      <c r="L5" s="380"/>
      <c r="M5" s="380"/>
      <c r="N5" s="380"/>
      <c r="O5" s="380"/>
      <c r="P5" s="380"/>
      <c r="Q5" s="380"/>
      <c r="R5" s="380"/>
      <c r="S5" s="380"/>
      <c r="T5" s="380"/>
      <c r="U5" s="380"/>
      <c r="V5" s="380"/>
      <c r="W5" s="380"/>
      <c r="X5" s="380"/>
      <c r="Y5" s="380"/>
      <c r="Z5" s="380"/>
      <c r="AA5" s="380"/>
      <c r="AB5" s="380"/>
      <c r="AC5" s="380"/>
      <c r="AD5" s="380"/>
      <c r="AE5" s="380"/>
      <c r="AF5" s="380"/>
      <c r="AG5" s="381"/>
      <c r="AH5" s="6"/>
      <c r="AI5" s="6"/>
      <c r="AJ5" s="6"/>
      <c r="AK5" s="384" t="s">
        <v>3</v>
      </c>
      <c r="AL5" s="385"/>
      <c r="AM5" s="385"/>
      <c r="AN5" s="385"/>
      <c r="AO5" s="385"/>
      <c r="AP5" s="386"/>
    </row>
    <row r="6" spans="2:62" ht="18" customHeight="1" x14ac:dyDescent="0.15">
      <c r="B6" s="377"/>
      <c r="C6" s="378"/>
      <c r="D6" s="378"/>
      <c r="E6" s="378"/>
      <c r="F6" s="378"/>
      <c r="G6" s="378"/>
      <c r="H6" s="378"/>
      <c r="I6" s="378"/>
      <c r="J6" s="378"/>
      <c r="K6" s="379"/>
      <c r="L6" s="382"/>
      <c r="M6" s="382"/>
      <c r="N6" s="382"/>
      <c r="O6" s="382"/>
      <c r="P6" s="382"/>
      <c r="Q6" s="382"/>
      <c r="R6" s="382"/>
      <c r="S6" s="382"/>
      <c r="T6" s="382"/>
      <c r="U6" s="382"/>
      <c r="V6" s="382"/>
      <c r="W6" s="382"/>
      <c r="X6" s="382"/>
      <c r="Y6" s="382"/>
      <c r="Z6" s="382"/>
      <c r="AA6" s="382"/>
      <c r="AB6" s="382"/>
      <c r="AC6" s="382"/>
      <c r="AD6" s="382"/>
      <c r="AE6" s="382"/>
      <c r="AF6" s="382"/>
      <c r="AG6" s="383"/>
      <c r="AH6" s="6"/>
      <c r="AI6" s="6"/>
      <c r="AJ6" s="6"/>
      <c r="AK6" s="387"/>
      <c r="AL6" s="388"/>
      <c r="AM6" s="388"/>
      <c r="AN6" s="388"/>
      <c r="AO6" s="388"/>
      <c r="AP6" s="389"/>
    </row>
    <row r="7" spans="2:62" ht="18" customHeight="1" x14ac:dyDescent="0.15">
      <c r="B7" s="393" t="s">
        <v>4</v>
      </c>
      <c r="C7" s="394"/>
      <c r="D7" s="394"/>
      <c r="E7" s="394"/>
      <c r="F7" s="394"/>
      <c r="G7" s="394"/>
      <c r="H7" s="394"/>
      <c r="I7" s="394"/>
      <c r="J7" s="394"/>
      <c r="K7" s="395"/>
      <c r="L7" s="396"/>
      <c r="M7" s="396"/>
      <c r="N7" s="396"/>
      <c r="O7" s="396"/>
      <c r="P7" s="396"/>
      <c r="Q7" s="396"/>
      <c r="R7" s="396"/>
      <c r="S7" s="396"/>
      <c r="T7" s="396"/>
      <c r="U7" s="396"/>
      <c r="V7" s="396"/>
      <c r="W7" s="396"/>
      <c r="X7" s="396"/>
      <c r="Y7" s="396"/>
      <c r="Z7" s="396"/>
      <c r="AA7" s="396"/>
      <c r="AB7" s="396"/>
      <c r="AC7" s="396"/>
      <c r="AD7" s="396"/>
      <c r="AE7" s="396"/>
      <c r="AF7" s="396"/>
      <c r="AG7" s="397"/>
      <c r="AH7" s="6"/>
      <c r="AI7" s="6"/>
      <c r="AJ7" s="6"/>
      <c r="AK7" s="387"/>
      <c r="AL7" s="388"/>
      <c r="AM7" s="388"/>
      <c r="AN7" s="388"/>
      <c r="AO7" s="388"/>
      <c r="AP7" s="389"/>
    </row>
    <row r="8" spans="2:62" ht="18" customHeight="1" x14ac:dyDescent="0.15">
      <c r="B8" s="377"/>
      <c r="C8" s="378"/>
      <c r="D8" s="378"/>
      <c r="E8" s="378"/>
      <c r="F8" s="378"/>
      <c r="G8" s="378"/>
      <c r="H8" s="378"/>
      <c r="I8" s="378"/>
      <c r="J8" s="378"/>
      <c r="K8" s="379"/>
      <c r="L8" s="382"/>
      <c r="M8" s="382"/>
      <c r="N8" s="382"/>
      <c r="O8" s="382"/>
      <c r="P8" s="382"/>
      <c r="Q8" s="382"/>
      <c r="R8" s="382"/>
      <c r="S8" s="382"/>
      <c r="T8" s="382"/>
      <c r="U8" s="382"/>
      <c r="V8" s="382"/>
      <c r="W8" s="382"/>
      <c r="X8" s="382"/>
      <c r="Y8" s="382"/>
      <c r="Z8" s="382"/>
      <c r="AA8" s="382"/>
      <c r="AB8" s="382"/>
      <c r="AC8" s="382"/>
      <c r="AD8" s="382"/>
      <c r="AE8" s="382"/>
      <c r="AF8" s="382"/>
      <c r="AG8" s="383"/>
      <c r="AH8" s="6"/>
      <c r="AI8" s="6"/>
      <c r="AJ8" s="6"/>
      <c r="AK8" s="387"/>
      <c r="AL8" s="388"/>
      <c r="AM8" s="388"/>
      <c r="AN8" s="388"/>
      <c r="AO8" s="388"/>
      <c r="AP8" s="389"/>
    </row>
    <row r="9" spans="2:62" ht="18" customHeight="1" x14ac:dyDescent="0.15">
      <c r="B9" s="393" t="s">
        <v>5</v>
      </c>
      <c r="C9" s="394"/>
      <c r="D9" s="394"/>
      <c r="E9" s="394"/>
      <c r="F9" s="394"/>
      <c r="G9" s="394"/>
      <c r="H9" s="394"/>
      <c r="I9" s="394"/>
      <c r="J9" s="394"/>
      <c r="K9" s="395"/>
      <c r="L9" s="396"/>
      <c r="M9" s="396"/>
      <c r="N9" s="396"/>
      <c r="O9" s="396"/>
      <c r="P9" s="396"/>
      <c r="Q9" s="396"/>
      <c r="R9" s="396"/>
      <c r="S9" s="396"/>
      <c r="T9" s="396"/>
      <c r="U9" s="396"/>
      <c r="V9" s="396"/>
      <c r="W9" s="396"/>
      <c r="X9" s="396"/>
      <c r="Y9" s="396"/>
      <c r="Z9" s="396"/>
      <c r="AA9" s="396"/>
      <c r="AB9" s="396"/>
      <c r="AC9" s="396"/>
      <c r="AD9" s="396"/>
      <c r="AE9" s="396"/>
      <c r="AF9" s="396"/>
      <c r="AG9" s="397"/>
      <c r="AH9" s="6"/>
      <c r="AI9" s="6"/>
      <c r="AJ9" s="6"/>
      <c r="AK9" s="387"/>
      <c r="AL9" s="388"/>
      <c r="AM9" s="388"/>
      <c r="AN9" s="388"/>
      <c r="AO9" s="388"/>
      <c r="AP9" s="389"/>
      <c r="AT9" s="7"/>
    </row>
    <row r="10" spans="2:62" ht="18" customHeight="1" thickBot="1" x14ac:dyDescent="0.2">
      <c r="B10" s="398"/>
      <c r="C10" s="399"/>
      <c r="D10" s="399"/>
      <c r="E10" s="399"/>
      <c r="F10" s="399"/>
      <c r="G10" s="399"/>
      <c r="H10" s="399"/>
      <c r="I10" s="399"/>
      <c r="J10" s="399"/>
      <c r="K10" s="400"/>
      <c r="L10" s="401"/>
      <c r="M10" s="401"/>
      <c r="N10" s="401"/>
      <c r="O10" s="401"/>
      <c r="P10" s="401"/>
      <c r="Q10" s="401"/>
      <c r="R10" s="401"/>
      <c r="S10" s="401"/>
      <c r="T10" s="401"/>
      <c r="U10" s="401"/>
      <c r="V10" s="401"/>
      <c r="W10" s="401"/>
      <c r="X10" s="401"/>
      <c r="Y10" s="401"/>
      <c r="Z10" s="401"/>
      <c r="AA10" s="401"/>
      <c r="AB10" s="401"/>
      <c r="AC10" s="401"/>
      <c r="AD10" s="401"/>
      <c r="AE10" s="401"/>
      <c r="AF10" s="401"/>
      <c r="AG10" s="402"/>
      <c r="AH10" s="6"/>
      <c r="AI10" s="6"/>
      <c r="AJ10" s="6"/>
      <c r="AK10" s="390"/>
      <c r="AL10" s="391"/>
      <c r="AM10" s="391"/>
      <c r="AN10" s="391"/>
      <c r="AO10" s="391"/>
      <c r="AP10" s="392"/>
    </row>
    <row r="11" spans="2:62" ht="16.5" customHeight="1" thickBot="1" x14ac:dyDescent="0.2">
      <c r="B11" s="8"/>
      <c r="C11" s="8"/>
      <c r="D11" s="8"/>
      <c r="E11" s="8"/>
      <c r="F11" s="8"/>
      <c r="G11" s="8"/>
      <c r="H11" s="8"/>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8"/>
      <c r="AN11" s="367"/>
      <c r="AO11" s="367"/>
    </row>
    <row r="12" spans="2:62" ht="16.5" customHeight="1" x14ac:dyDescent="0.15">
      <c r="B12" s="368" t="s">
        <v>6</v>
      </c>
      <c r="C12" s="369"/>
      <c r="D12" s="369" t="s">
        <v>7</v>
      </c>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t="s">
        <v>8</v>
      </c>
      <c r="AI12" s="369"/>
      <c r="AJ12" s="369"/>
      <c r="AK12" s="369"/>
      <c r="AL12" s="369"/>
      <c r="AM12" s="423" t="s">
        <v>9</v>
      </c>
      <c r="AN12" s="423"/>
      <c r="AO12" s="423"/>
      <c r="AP12" s="424"/>
    </row>
    <row r="13" spans="2:62" ht="16.5" customHeight="1" x14ac:dyDescent="0.15">
      <c r="B13" s="370"/>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425"/>
      <c r="AN13" s="425"/>
      <c r="AO13" s="425"/>
      <c r="AP13" s="426"/>
    </row>
    <row r="14" spans="2:62" ht="16.5" customHeight="1" x14ac:dyDescent="0.15">
      <c r="B14" s="403">
        <v>1</v>
      </c>
      <c r="C14" s="404"/>
      <c r="D14" s="427" t="s">
        <v>10</v>
      </c>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8" t="s">
        <v>11</v>
      </c>
      <c r="AI14" s="428"/>
      <c r="AJ14" s="428"/>
      <c r="AK14" s="428"/>
      <c r="AL14" s="428"/>
      <c r="AM14" s="429"/>
      <c r="AN14" s="429"/>
      <c r="AO14" s="429"/>
      <c r="AP14" s="430"/>
    </row>
    <row r="15" spans="2:62" ht="16.5" customHeight="1" x14ac:dyDescent="0.15">
      <c r="B15" s="403"/>
      <c r="C15" s="404"/>
      <c r="D15" s="427"/>
      <c r="E15" s="427"/>
      <c r="F15" s="427"/>
      <c r="G15" s="427"/>
      <c r="H15" s="427"/>
      <c r="I15" s="427"/>
      <c r="J15" s="427"/>
      <c r="K15" s="427"/>
      <c r="L15" s="427"/>
      <c r="M15" s="427"/>
      <c r="N15" s="427"/>
      <c r="O15" s="427"/>
      <c r="P15" s="427"/>
      <c r="Q15" s="427"/>
      <c r="R15" s="427"/>
      <c r="S15" s="427"/>
      <c r="T15" s="427"/>
      <c r="U15" s="427"/>
      <c r="V15" s="427"/>
      <c r="W15" s="427"/>
      <c r="X15" s="427"/>
      <c r="Y15" s="427"/>
      <c r="Z15" s="427"/>
      <c r="AA15" s="427"/>
      <c r="AB15" s="427"/>
      <c r="AC15" s="427"/>
      <c r="AD15" s="427"/>
      <c r="AE15" s="427"/>
      <c r="AF15" s="427"/>
      <c r="AG15" s="427"/>
      <c r="AH15" s="428"/>
      <c r="AI15" s="428"/>
      <c r="AJ15" s="428"/>
      <c r="AK15" s="428"/>
      <c r="AL15" s="428"/>
      <c r="AM15" s="429"/>
      <c r="AN15" s="429"/>
      <c r="AO15" s="429"/>
      <c r="AP15" s="430"/>
      <c r="BJ15" s="7"/>
    </row>
    <row r="16" spans="2:62" ht="16.5" customHeight="1" x14ac:dyDescent="0.15">
      <c r="B16" s="403">
        <v>2</v>
      </c>
      <c r="C16" s="404"/>
      <c r="D16" s="427" t="s">
        <v>12</v>
      </c>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8" t="s">
        <v>13</v>
      </c>
      <c r="AI16" s="428"/>
      <c r="AJ16" s="428"/>
      <c r="AK16" s="428"/>
      <c r="AL16" s="428"/>
      <c r="AM16" s="429"/>
      <c r="AN16" s="429"/>
      <c r="AO16" s="429"/>
      <c r="AP16" s="430"/>
    </row>
    <row r="17" spans="2:53" ht="16.5" customHeight="1" x14ac:dyDescent="0.15">
      <c r="B17" s="403"/>
      <c r="C17" s="404"/>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8"/>
      <c r="AI17" s="428"/>
      <c r="AJ17" s="428"/>
      <c r="AK17" s="428"/>
      <c r="AL17" s="428"/>
      <c r="AM17" s="429"/>
      <c r="AN17" s="429"/>
      <c r="AO17" s="429"/>
      <c r="AP17" s="430"/>
    </row>
    <row r="18" spans="2:53" ht="16.5" customHeight="1" x14ac:dyDescent="0.15">
      <c r="B18" s="403">
        <v>3</v>
      </c>
      <c r="C18" s="404"/>
      <c r="D18" s="405" t="s">
        <v>14</v>
      </c>
      <c r="E18" s="406"/>
      <c r="F18" s="406"/>
      <c r="G18" s="406"/>
      <c r="H18" s="406"/>
      <c r="I18" s="406"/>
      <c r="J18" s="406"/>
      <c r="K18" s="406"/>
      <c r="L18" s="406"/>
      <c r="M18" s="406"/>
      <c r="N18" s="406"/>
      <c r="O18" s="406"/>
      <c r="P18" s="406"/>
      <c r="Q18" s="406"/>
      <c r="R18" s="406"/>
      <c r="S18" s="406"/>
      <c r="T18" s="406"/>
      <c r="U18" s="406"/>
      <c r="V18" s="406"/>
      <c r="W18" s="406"/>
      <c r="X18" s="406"/>
      <c r="Y18" s="406"/>
      <c r="Z18" s="406"/>
      <c r="AA18" s="406"/>
      <c r="AB18" s="406"/>
      <c r="AC18" s="406"/>
      <c r="AD18" s="406"/>
      <c r="AE18" s="406"/>
      <c r="AF18" s="406"/>
      <c r="AG18" s="407"/>
      <c r="AH18" s="411" t="s">
        <v>487</v>
      </c>
      <c r="AI18" s="412"/>
      <c r="AJ18" s="412"/>
      <c r="AK18" s="412"/>
      <c r="AL18" s="413"/>
      <c r="AM18" s="417"/>
      <c r="AN18" s="418"/>
      <c r="AO18" s="418"/>
      <c r="AP18" s="419"/>
      <c r="AS18" s="7"/>
    </row>
    <row r="19" spans="2:53" ht="16.5" customHeight="1" x14ac:dyDescent="0.15">
      <c r="B19" s="403"/>
      <c r="C19" s="404"/>
      <c r="D19" s="408"/>
      <c r="E19" s="409"/>
      <c r="F19" s="409"/>
      <c r="G19" s="409"/>
      <c r="H19" s="409"/>
      <c r="I19" s="409"/>
      <c r="J19" s="409"/>
      <c r="K19" s="409"/>
      <c r="L19" s="409"/>
      <c r="M19" s="409"/>
      <c r="N19" s="409"/>
      <c r="O19" s="409"/>
      <c r="P19" s="409"/>
      <c r="Q19" s="409"/>
      <c r="R19" s="409"/>
      <c r="S19" s="409"/>
      <c r="T19" s="409"/>
      <c r="U19" s="409"/>
      <c r="V19" s="409"/>
      <c r="W19" s="409"/>
      <c r="X19" s="409"/>
      <c r="Y19" s="409"/>
      <c r="Z19" s="409"/>
      <c r="AA19" s="409"/>
      <c r="AB19" s="409"/>
      <c r="AC19" s="409"/>
      <c r="AD19" s="409"/>
      <c r="AE19" s="409"/>
      <c r="AF19" s="409"/>
      <c r="AG19" s="410"/>
      <c r="AH19" s="414"/>
      <c r="AI19" s="415"/>
      <c r="AJ19" s="415"/>
      <c r="AK19" s="415"/>
      <c r="AL19" s="416"/>
      <c r="AM19" s="420"/>
      <c r="AN19" s="421"/>
      <c r="AO19" s="421"/>
      <c r="AP19" s="422"/>
      <c r="AS19" s="7"/>
    </row>
    <row r="20" spans="2:53" ht="16.5" customHeight="1" x14ac:dyDescent="0.15">
      <c r="B20" s="403">
        <v>4</v>
      </c>
      <c r="C20" s="404"/>
      <c r="D20" s="427" t="s">
        <v>15</v>
      </c>
      <c r="E20" s="427"/>
      <c r="F20" s="427"/>
      <c r="G20" s="427"/>
      <c r="H20" s="427"/>
      <c r="I20" s="427"/>
      <c r="J20" s="427"/>
      <c r="K20" s="427"/>
      <c r="L20" s="427"/>
      <c r="M20" s="427"/>
      <c r="N20" s="427"/>
      <c r="O20" s="427"/>
      <c r="P20" s="427"/>
      <c r="Q20" s="427"/>
      <c r="R20" s="427"/>
      <c r="S20" s="427"/>
      <c r="T20" s="427"/>
      <c r="U20" s="427"/>
      <c r="V20" s="427"/>
      <c r="W20" s="427"/>
      <c r="X20" s="427"/>
      <c r="Y20" s="427"/>
      <c r="Z20" s="427"/>
      <c r="AA20" s="427"/>
      <c r="AB20" s="427"/>
      <c r="AC20" s="427"/>
      <c r="AD20" s="427"/>
      <c r="AE20" s="427"/>
      <c r="AF20" s="427"/>
      <c r="AG20" s="427"/>
      <c r="AH20" s="428" t="s">
        <v>16</v>
      </c>
      <c r="AI20" s="428"/>
      <c r="AJ20" s="428"/>
      <c r="AK20" s="428"/>
      <c r="AL20" s="428"/>
      <c r="AM20" s="429"/>
      <c r="AN20" s="429"/>
      <c r="AO20" s="429"/>
      <c r="AP20" s="430"/>
    </row>
    <row r="21" spans="2:53" ht="16.5" customHeight="1" x14ac:dyDescent="0.15">
      <c r="B21" s="403"/>
      <c r="C21" s="404"/>
      <c r="D21" s="427"/>
      <c r="E21" s="427"/>
      <c r="F21" s="427"/>
      <c r="G21" s="427"/>
      <c r="H21" s="427"/>
      <c r="I21" s="427"/>
      <c r="J21" s="427"/>
      <c r="K21" s="427"/>
      <c r="L21" s="427"/>
      <c r="M21" s="427"/>
      <c r="N21" s="427"/>
      <c r="O21" s="427"/>
      <c r="P21" s="427"/>
      <c r="Q21" s="427"/>
      <c r="R21" s="427"/>
      <c r="S21" s="427"/>
      <c r="T21" s="427"/>
      <c r="U21" s="427"/>
      <c r="V21" s="427"/>
      <c r="W21" s="427"/>
      <c r="X21" s="427"/>
      <c r="Y21" s="427"/>
      <c r="Z21" s="427"/>
      <c r="AA21" s="427"/>
      <c r="AB21" s="427"/>
      <c r="AC21" s="427"/>
      <c r="AD21" s="427"/>
      <c r="AE21" s="427"/>
      <c r="AF21" s="427"/>
      <c r="AG21" s="427"/>
      <c r="AH21" s="428"/>
      <c r="AI21" s="428"/>
      <c r="AJ21" s="428"/>
      <c r="AK21" s="428"/>
      <c r="AL21" s="428"/>
      <c r="AM21" s="429"/>
      <c r="AN21" s="429"/>
      <c r="AO21" s="429"/>
      <c r="AP21" s="430"/>
    </row>
    <row r="22" spans="2:53" ht="16.5" customHeight="1" x14ac:dyDescent="0.15">
      <c r="B22" s="403">
        <v>5</v>
      </c>
      <c r="C22" s="404"/>
      <c r="D22" s="427" t="s">
        <v>17</v>
      </c>
      <c r="E22" s="427"/>
      <c r="F22" s="427"/>
      <c r="G22" s="427"/>
      <c r="H22" s="427"/>
      <c r="I22" s="427"/>
      <c r="J22" s="427"/>
      <c r="K22" s="427"/>
      <c r="L22" s="427"/>
      <c r="M22" s="427"/>
      <c r="N22" s="427"/>
      <c r="O22" s="427"/>
      <c r="P22" s="427"/>
      <c r="Q22" s="427"/>
      <c r="R22" s="427"/>
      <c r="S22" s="427"/>
      <c r="T22" s="427"/>
      <c r="U22" s="427"/>
      <c r="V22" s="427"/>
      <c r="W22" s="427"/>
      <c r="X22" s="427"/>
      <c r="Y22" s="427"/>
      <c r="Z22" s="427"/>
      <c r="AA22" s="427"/>
      <c r="AB22" s="427"/>
      <c r="AC22" s="427"/>
      <c r="AD22" s="427"/>
      <c r="AE22" s="427"/>
      <c r="AF22" s="427"/>
      <c r="AG22" s="427"/>
      <c r="AH22" s="428"/>
      <c r="AI22" s="428"/>
      <c r="AJ22" s="428"/>
      <c r="AK22" s="428"/>
      <c r="AL22" s="428"/>
      <c r="AM22" s="429"/>
      <c r="AN22" s="429"/>
      <c r="AO22" s="429"/>
      <c r="AP22" s="430"/>
    </row>
    <row r="23" spans="2:53" ht="16.5" customHeight="1" x14ac:dyDescent="0.15">
      <c r="B23" s="403"/>
      <c r="C23" s="404"/>
      <c r="D23" s="427"/>
      <c r="E23" s="427"/>
      <c r="F23" s="427"/>
      <c r="G23" s="427"/>
      <c r="H23" s="427"/>
      <c r="I23" s="427"/>
      <c r="J23" s="427"/>
      <c r="K23" s="427"/>
      <c r="L23" s="427"/>
      <c r="M23" s="427"/>
      <c r="N23" s="427"/>
      <c r="O23" s="427"/>
      <c r="P23" s="427"/>
      <c r="Q23" s="427"/>
      <c r="R23" s="427"/>
      <c r="S23" s="427"/>
      <c r="T23" s="427"/>
      <c r="U23" s="427"/>
      <c r="V23" s="427"/>
      <c r="W23" s="427"/>
      <c r="X23" s="427"/>
      <c r="Y23" s="427"/>
      <c r="Z23" s="427"/>
      <c r="AA23" s="427"/>
      <c r="AB23" s="427"/>
      <c r="AC23" s="427"/>
      <c r="AD23" s="427"/>
      <c r="AE23" s="427"/>
      <c r="AF23" s="427"/>
      <c r="AG23" s="427"/>
      <c r="AH23" s="428"/>
      <c r="AI23" s="428"/>
      <c r="AJ23" s="428"/>
      <c r="AK23" s="428"/>
      <c r="AL23" s="428"/>
      <c r="AM23" s="429"/>
      <c r="AN23" s="429"/>
      <c r="AO23" s="429"/>
      <c r="AP23" s="430"/>
    </row>
    <row r="24" spans="2:53" ht="16.5" customHeight="1" x14ac:dyDescent="0.15">
      <c r="B24" s="403">
        <v>6</v>
      </c>
      <c r="C24" s="404"/>
      <c r="D24" s="427" t="s">
        <v>18</v>
      </c>
      <c r="E24" s="427"/>
      <c r="F24" s="427"/>
      <c r="G24" s="427"/>
      <c r="H24" s="427"/>
      <c r="I24" s="427"/>
      <c r="J24" s="427"/>
      <c r="K24" s="427"/>
      <c r="L24" s="427"/>
      <c r="M24" s="427"/>
      <c r="N24" s="427"/>
      <c r="O24" s="427"/>
      <c r="P24" s="427"/>
      <c r="Q24" s="427"/>
      <c r="R24" s="427"/>
      <c r="S24" s="427"/>
      <c r="T24" s="427"/>
      <c r="U24" s="427"/>
      <c r="V24" s="427"/>
      <c r="W24" s="427"/>
      <c r="X24" s="427"/>
      <c r="Y24" s="427"/>
      <c r="Z24" s="427"/>
      <c r="AA24" s="427"/>
      <c r="AB24" s="427"/>
      <c r="AC24" s="427"/>
      <c r="AD24" s="427"/>
      <c r="AE24" s="427"/>
      <c r="AF24" s="427"/>
      <c r="AG24" s="427"/>
      <c r="AH24" s="428" t="s">
        <v>19</v>
      </c>
      <c r="AI24" s="428"/>
      <c r="AJ24" s="428"/>
      <c r="AK24" s="428"/>
      <c r="AL24" s="428"/>
      <c r="AM24" s="429"/>
      <c r="AN24" s="429"/>
      <c r="AO24" s="429"/>
      <c r="AP24" s="430"/>
    </row>
    <row r="25" spans="2:53" ht="16.5" customHeight="1" x14ac:dyDescent="0.15">
      <c r="B25" s="403"/>
      <c r="C25" s="404"/>
      <c r="D25" s="427"/>
      <c r="E25" s="427"/>
      <c r="F25" s="427"/>
      <c r="G25" s="427"/>
      <c r="H25" s="427"/>
      <c r="I25" s="427"/>
      <c r="J25" s="427"/>
      <c r="K25" s="427"/>
      <c r="L25" s="427"/>
      <c r="M25" s="427"/>
      <c r="N25" s="427"/>
      <c r="O25" s="427"/>
      <c r="P25" s="427"/>
      <c r="Q25" s="427"/>
      <c r="R25" s="427"/>
      <c r="S25" s="427"/>
      <c r="T25" s="427"/>
      <c r="U25" s="427"/>
      <c r="V25" s="427"/>
      <c r="W25" s="427"/>
      <c r="X25" s="427"/>
      <c r="Y25" s="427"/>
      <c r="Z25" s="427"/>
      <c r="AA25" s="427"/>
      <c r="AB25" s="427"/>
      <c r="AC25" s="427"/>
      <c r="AD25" s="427"/>
      <c r="AE25" s="427"/>
      <c r="AF25" s="427"/>
      <c r="AG25" s="427"/>
      <c r="AH25" s="428"/>
      <c r="AI25" s="428"/>
      <c r="AJ25" s="428"/>
      <c r="AK25" s="428"/>
      <c r="AL25" s="428"/>
      <c r="AM25" s="429"/>
      <c r="AN25" s="429"/>
      <c r="AO25" s="429"/>
      <c r="AP25" s="430"/>
    </row>
    <row r="26" spans="2:53" ht="16.5" customHeight="1" x14ac:dyDescent="0.15">
      <c r="B26" s="403">
        <v>7</v>
      </c>
      <c r="C26" s="404"/>
      <c r="D26" s="427" t="s">
        <v>20</v>
      </c>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1"/>
      <c r="AF26" s="431"/>
      <c r="AG26" s="431"/>
      <c r="AH26" s="432" t="s">
        <v>21</v>
      </c>
      <c r="AI26" s="432"/>
      <c r="AJ26" s="432"/>
      <c r="AK26" s="432"/>
      <c r="AL26" s="432"/>
      <c r="AM26" s="429"/>
      <c r="AN26" s="429"/>
      <c r="AO26" s="429"/>
      <c r="AP26" s="430"/>
    </row>
    <row r="27" spans="2:53" ht="16.5" customHeight="1" x14ac:dyDescent="0.15">
      <c r="B27" s="403"/>
      <c r="C27" s="404"/>
      <c r="D27" s="427"/>
      <c r="E27" s="431"/>
      <c r="F27" s="431"/>
      <c r="G27" s="431"/>
      <c r="H27" s="431"/>
      <c r="I27" s="431"/>
      <c r="J27" s="431"/>
      <c r="K27" s="431"/>
      <c r="L27" s="431"/>
      <c r="M27" s="431"/>
      <c r="N27" s="431"/>
      <c r="O27" s="431"/>
      <c r="P27" s="431"/>
      <c r="Q27" s="431"/>
      <c r="R27" s="431"/>
      <c r="S27" s="431"/>
      <c r="T27" s="431"/>
      <c r="U27" s="431"/>
      <c r="V27" s="431"/>
      <c r="W27" s="431"/>
      <c r="X27" s="431"/>
      <c r="Y27" s="431"/>
      <c r="Z27" s="431"/>
      <c r="AA27" s="431"/>
      <c r="AB27" s="431"/>
      <c r="AC27" s="431"/>
      <c r="AD27" s="431"/>
      <c r="AE27" s="431"/>
      <c r="AF27" s="431"/>
      <c r="AG27" s="431"/>
      <c r="AH27" s="432"/>
      <c r="AI27" s="432"/>
      <c r="AJ27" s="432"/>
      <c r="AK27" s="432"/>
      <c r="AL27" s="432"/>
      <c r="AM27" s="429"/>
      <c r="AN27" s="429"/>
      <c r="AO27" s="429"/>
      <c r="AP27" s="430"/>
    </row>
    <row r="28" spans="2:53" ht="16.5" customHeight="1" x14ac:dyDescent="0.15">
      <c r="B28" s="403">
        <v>8</v>
      </c>
      <c r="C28" s="404"/>
      <c r="D28" s="431" t="s">
        <v>22</v>
      </c>
      <c r="E28" s="431"/>
      <c r="F28" s="431"/>
      <c r="G28" s="431"/>
      <c r="H28" s="431"/>
      <c r="I28" s="431"/>
      <c r="J28" s="431"/>
      <c r="K28" s="431"/>
      <c r="L28" s="431"/>
      <c r="M28" s="431"/>
      <c r="N28" s="431"/>
      <c r="O28" s="431"/>
      <c r="P28" s="431"/>
      <c r="Q28" s="431"/>
      <c r="R28" s="431"/>
      <c r="S28" s="431"/>
      <c r="T28" s="431"/>
      <c r="U28" s="431"/>
      <c r="V28" s="431"/>
      <c r="W28" s="431"/>
      <c r="X28" s="431"/>
      <c r="Y28" s="431"/>
      <c r="Z28" s="431"/>
      <c r="AA28" s="431"/>
      <c r="AB28" s="431"/>
      <c r="AC28" s="431"/>
      <c r="AD28" s="431"/>
      <c r="AE28" s="431"/>
      <c r="AF28" s="431"/>
      <c r="AG28" s="431"/>
      <c r="AH28" s="432" t="s">
        <v>23</v>
      </c>
      <c r="AI28" s="432"/>
      <c r="AJ28" s="432"/>
      <c r="AK28" s="432"/>
      <c r="AL28" s="432"/>
      <c r="AM28" s="429"/>
      <c r="AN28" s="429"/>
      <c r="AO28" s="429"/>
      <c r="AP28" s="430"/>
    </row>
    <row r="29" spans="2:53" ht="16.5" customHeight="1" x14ac:dyDescent="0.15">
      <c r="B29" s="403"/>
      <c r="C29" s="404"/>
      <c r="D29" s="431"/>
      <c r="E29" s="431"/>
      <c r="F29" s="431"/>
      <c r="G29" s="431"/>
      <c r="H29" s="431"/>
      <c r="I29" s="431"/>
      <c r="J29" s="431"/>
      <c r="K29" s="431"/>
      <c r="L29" s="431"/>
      <c r="M29" s="431"/>
      <c r="N29" s="431"/>
      <c r="O29" s="431"/>
      <c r="P29" s="431"/>
      <c r="Q29" s="431"/>
      <c r="R29" s="431"/>
      <c r="S29" s="431"/>
      <c r="T29" s="431"/>
      <c r="U29" s="431"/>
      <c r="V29" s="431"/>
      <c r="W29" s="431"/>
      <c r="X29" s="431"/>
      <c r="Y29" s="431"/>
      <c r="Z29" s="431"/>
      <c r="AA29" s="431"/>
      <c r="AB29" s="431"/>
      <c r="AC29" s="431"/>
      <c r="AD29" s="431"/>
      <c r="AE29" s="431"/>
      <c r="AF29" s="431"/>
      <c r="AG29" s="431"/>
      <c r="AH29" s="432"/>
      <c r="AI29" s="432"/>
      <c r="AJ29" s="432"/>
      <c r="AK29" s="432"/>
      <c r="AL29" s="432"/>
      <c r="AM29" s="429"/>
      <c r="AN29" s="429"/>
      <c r="AO29" s="429"/>
      <c r="AP29" s="430"/>
      <c r="BA29" s="9"/>
    </row>
    <row r="30" spans="2:53" ht="16.5" customHeight="1" x14ac:dyDescent="0.15">
      <c r="B30" s="403">
        <v>9</v>
      </c>
      <c r="C30" s="404"/>
      <c r="D30" s="431" t="s">
        <v>24</v>
      </c>
      <c r="E30" s="431"/>
      <c r="F30" s="431"/>
      <c r="G30" s="431"/>
      <c r="H30" s="431"/>
      <c r="I30" s="431"/>
      <c r="J30" s="431"/>
      <c r="K30" s="431"/>
      <c r="L30" s="431"/>
      <c r="M30" s="431"/>
      <c r="N30" s="431"/>
      <c r="O30" s="431"/>
      <c r="P30" s="431"/>
      <c r="Q30" s="431"/>
      <c r="R30" s="431"/>
      <c r="S30" s="431"/>
      <c r="T30" s="431"/>
      <c r="U30" s="431"/>
      <c r="V30" s="431"/>
      <c r="W30" s="431"/>
      <c r="X30" s="431"/>
      <c r="Y30" s="431"/>
      <c r="Z30" s="431"/>
      <c r="AA30" s="431"/>
      <c r="AB30" s="431"/>
      <c r="AC30" s="431"/>
      <c r="AD30" s="431"/>
      <c r="AE30" s="431"/>
      <c r="AF30" s="431"/>
      <c r="AG30" s="431"/>
      <c r="AH30" s="432" t="s">
        <v>25</v>
      </c>
      <c r="AI30" s="432"/>
      <c r="AJ30" s="432"/>
      <c r="AK30" s="432"/>
      <c r="AL30" s="432"/>
      <c r="AM30" s="429"/>
      <c r="AN30" s="429"/>
      <c r="AO30" s="429"/>
      <c r="AP30" s="430"/>
    </row>
    <row r="31" spans="2:53" ht="16.5" customHeight="1" x14ac:dyDescent="0.15">
      <c r="B31" s="403"/>
      <c r="C31" s="404"/>
      <c r="D31" s="431"/>
      <c r="E31" s="431"/>
      <c r="F31" s="431"/>
      <c r="G31" s="431"/>
      <c r="H31" s="431"/>
      <c r="I31" s="431"/>
      <c r="J31" s="431"/>
      <c r="K31" s="431"/>
      <c r="L31" s="431"/>
      <c r="M31" s="431"/>
      <c r="N31" s="431"/>
      <c r="O31" s="431"/>
      <c r="P31" s="431"/>
      <c r="Q31" s="431"/>
      <c r="R31" s="431"/>
      <c r="S31" s="431"/>
      <c r="T31" s="431"/>
      <c r="U31" s="431"/>
      <c r="V31" s="431"/>
      <c r="W31" s="431"/>
      <c r="X31" s="431"/>
      <c r="Y31" s="431"/>
      <c r="Z31" s="431"/>
      <c r="AA31" s="431"/>
      <c r="AB31" s="431"/>
      <c r="AC31" s="431"/>
      <c r="AD31" s="431"/>
      <c r="AE31" s="431"/>
      <c r="AF31" s="431"/>
      <c r="AG31" s="431"/>
      <c r="AH31" s="432"/>
      <c r="AI31" s="432"/>
      <c r="AJ31" s="432"/>
      <c r="AK31" s="432"/>
      <c r="AL31" s="432"/>
      <c r="AM31" s="429"/>
      <c r="AN31" s="429"/>
      <c r="AO31" s="429"/>
      <c r="AP31" s="430"/>
    </row>
    <row r="32" spans="2:53" ht="16.5" customHeight="1" x14ac:dyDescent="0.15">
      <c r="B32" s="10" t="s">
        <v>26</v>
      </c>
      <c r="C32" s="6"/>
      <c r="D32" s="6"/>
      <c r="E32" s="6"/>
      <c r="F32" s="6"/>
      <c r="G32" s="6"/>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2"/>
      <c r="AN32" s="8"/>
      <c r="AO32" s="8"/>
      <c r="AP32" s="7"/>
    </row>
    <row r="33" spans="2:42" ht="16.5" customHeight="1" x14ac:dyDescent="0.15">
      <c r="B33" s="10" t="s">
        <v>27</v>
      </c>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M33" s="2"/>
      <c r="AO33" s="14"/>
    </row>
    <row r="34" spans="2:42" ht="16.5" customHeight="1" x14ac:dyDescent="0.15">
      <c r="B34" s="2" t="s">
        <v>28</v>
      </c>
      <c r="C34" s="433" t="s">
        <v>486</v>
      </c>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434"/>
      <c r="AE34" s="434"/>
      <c r="AF34" s="434"/>
      <c r="AG34" s="434"/>
      <c r="AH34" s="434"/>
      <c r="AI34" s="434"/>
      <c r="AJ34" s="434"/>
      <c r="AK34" s="434"/>
      <c r="AL34" s="434"/>
      <c r="AM34" s="434"/>
      <c r="AN34" s="434"/>
      <c r="AO34" s="434"/>
      <c r="AP34" s="434"/>
    </row>
    <row r="35" spans="2:42" ht="16.5" customHeight="1" x14ac:dyDescent="0.15">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4"/>
      <c r="AH35" s="434"/>
      <c r="AI35" s="434"/>
      <c r="AJ35" s="434"/>
      <c r="AK35" s="434"/>
      <c r="AL35" s="434"/>
      <c r="AM35" s="434"/>
      <c r="AN35" s="434"/>
      <c r="AO35" s="434"/>
      <c r="AP35" s="434"/>
    </row>
    <row r="36" spans="2:42" ht="16.5" customHeight="1" x14ac:dyDescent="0.15">
      <c r="C36" s="434"/>
      <c r="D36" s="434"/>
      <c r="E36" s="434"/>
      <c r="F36" s="434"/>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434"/>
      <c r="AE36" s="434"/>
      <c r="AF36" s="434"/>
      <c r="AG36" s="434"/>
      <c r="AH36" s="434"/>
      <c r="AI36" s="434"/>
      <c r="AJ36" s="434"/>
      <c r="AK36" s="434"/>
      <c r="AL36" s="434"/>
      <c r="AM36" s="434"/>
      <c r="AN36" s="434"/>
      <c r="AO36" s="434"/>
      <c r="AP36" s="434"/>
    </row>
    <row r="37" spans="2:42" ht="16.5" customHeight="1" x14ac:dyDescent="0.15">
      <c r="C37" s="434"/>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c r="AG37" s="434"/>
      <c r="AH37" s="434"/>
      <c r="AI37" s="434"/>
      <c r="AJ37" s="434"/>
      <c r="AK37" s="434"/>
      <c r="AL37" s="434"/>
      <c r="AM37" s="434"/>
      <c r="AN37" s="434"/>
      <c r="AO37" s="434"/>
      <c r="AP37" s="434"/>
    </row>
    <row r="38" spans="2:42" ht="16.5" customHeight="1" x14ac:dyDescent="0.15">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434"/>
      <c r="AE38" s="434"/>
      <c r="AF38" s="434"/>
      <c r="AG38" s="434"/>
      <c r="AH38" s="434"/>
      <c r="AI38" s="434"/>
      <c r="AJ38" s="434"/>
      <c r="AK38" s="434"/>
      <c r="AL38" s="434"/>
      <c r="AM38" s="434"/>
      <c r="AN38" s="434"/>
      <c r="AO38" s="434"/>
      <c r="AP38" s="434"/>
    </row>
    <row r="39" spans="2:42" ht="16.5" customHeight="1" x14ac:dyDescent="0.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row>
    <row r="52" spans="2:41" ht="16.5" customHeight="1" x14ac:dyDescent="0.15">
      <c r="C52" s="11"/>
      <c r="D52" s="11"/>
      <c r="E52" s="11"/>
      <c r="F52" s="11"/>
      <c r="G52" s="11"/>
    </row>
    <row r="53" spans="2:41" s="16" customFormat="1" ht="16.5" customHeight="1" x14ac:dyDescent="0.15">
      <c r="C53" s="11"/>
      <c r="D53" s="11"/>
      <c r="E53" s="11"/>
      <c r="F53" s="11"/>
      <c r="G53" s="11"/>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4"/>
      <c r="AN53" s="2"/>
      <c r="AO53" s="2"/>
    </row>
    <row r="54" spans="2:41" s="16" customFormat="1" ht="16.5" customHeight="1" x14ac:dyDescent="0.15">
      <c r="C54" s="17"/>
      <c r="D54" s="17"/>
      <c r="E54" s="17"/>
      <c r="F54" s="17"/>
      <c r="G54" s="17"/>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4"/>
      <c r="AN54" s="2"/>
      <c r="AO54" s="2"/>
    </row>
    <row r="55" spans="2:41" s="16" customFormat="1" ht="16.5" customHeight="1" x14ac:dyDescent="0.15">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4"/>
      <c r="AN55" s="2"/>
      <c r="AO55" s="2"/>
    </row>
    <row r="56" spans="2:41" s="16" customFormat="1" ht="16.5" customHeight="1" x14ac:dyDescent="0.15">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4"/>
      <c r="AN56" s="2"/>
      <c r="AO56" s="2"/>
    </row>
    <row r="57" spans="2:41" s="16" customFormat="1" ht="16.5" customHeight="1" x14ac:dyDescent="0.15">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4"/>
      <c r="AN57" s="2"/>
      <c r="AO57" s="2"/>
    </row>
    <row r="58" spans="2:41" s="16" customFormat="1" ht="16.5" customHeight="1" x14ac:dyDescent="0.15">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4"/>
      <c r="AN58" s="2"/>
      <c r="AO58" s="2"/>
    </row>
    <row r="59" spans="2:41" s="16" customFormat="1" ht="16.5" customHeight="1" x14ac:dyDescent="0.15">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4"/>
      <c r="AN59" s="2"/>
      <c r="AO59" s="2"/>
    </row>
    <row r="60" spans="2:41" s="16" customFormat="1" ht="16.5" customHeight="1" x14ac:dyDescent="0.15">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4"/>
      <c r="AN60" s="2"/>
      <c r="AO60" s="2"/>
    </row>
    <row r="61" spans="2:41" s="16" customFormat="1" ht="16.5" customHeight="1" x14ac:dyDescent="0.15">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4"/>
      <c r="AN61" s="2"/>
      <c r="AO61" s="2"/>
    </row>
    <row r="62" spans="2:41" s="16" customFormat="1" ht="16.5" customHeight="1" x14ac:dyDescent="0.15">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4"/>
      <c r="AN62" s="2"/>
      <c r="AO62" s="2"/>
    </row>
    <row r="63" spans="2:41" s="16" customFormat="1" ht="16.5" customHeight="1" x14ac:dyDescent="0.15">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4"/>
      <c r="AN63" s="2"/>
      <c r="AO63" s="2"/>
    </row>
    <row r="64" spans="2:41" s="16" customFormat="1" ht="16.5" customHeight="1" x14ac:dyDescent="0.15">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4"/>
      <c r="AN64" s="2"/>
      <c r="AO64" s="2"/>
    </row>
    <row r="65" spans="2:41" s="16" customFormat="1" ht="16.5" customHeight="1" x14ac:dyDescent="0.15">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4"/>
      <c r="AN65" s="2"/>
      <c r="AO65" s="2"/>
    </row>
    <row r="66" spans="2:41" s="16" customFormat="1" ht="16.5" customHeight="1" x14ac:dyDescent="0.15">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4"/>
      <c r="AN66" s="2"/>
      <c r="AO66" s="2"/>
    </row>
    <row r="67" spans="2:41" s="16" customFormat="1" ht="16.5" customHeight="1" x14ac:dyDescent="0.15">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4"/>
      <c r="AN67" s="2"/>
      <c r="AO67" s="2"/>
    </row>
    <row r="68" spans="2:41" s="16" customFormat="1" ht="16.5" customHeight="1" x14ac:dyDescent="0.15">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4"/>
      <c r="AN68" s="2"/>
      <c r="AO68" s="2"/>
    </row>
    <row r="69" spans="2:41" s="16" customFormat="1" ht="16.5" customHeight="1" x14ac:dyDescent="0.15">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4"/>
      <c r="AN69" s="2"/>
      <c r="AO69" s="2"/>
    </row>
    <row r="70" spans="2:41" s="16" customFormat="1" ht="16.5" customHeight="1" x14ac:dyDescent="0.15">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4"/>
      <c r="AN70" s="2"/>
      <c r="AO70" s="2"/>
    </row>
    <row r="71" spans="2:41" s="16" customFormat="1" ht="16.5" customHeight="1" x14ac:dyDescent="0.15">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4"/>
      <c r="AN71" s="2"/>
      <c r="AO71" s="2"/>
    </row>
    <row r="72" spans="2:41" s="16" customFormat="1" ht="16.5" customHeight="1" x14ac:dyDescent="0.15">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4"/>
      <c r="AN72" s="2"/>
      <c r="AO72" s="2"/>
    </row>
    <row r="73" spans="2:41" s="16" customFormat="1" ht="16.5" customHeight="1" x14ac:dyDescent="0.15">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4"/>
      <c r="AN73" s="2"/>
      <c r="AO73" s="2"/>
    </row>
    <row r="74" spans="2:41" s="16" customFormat="1" ht="16.5" customHeight="1" x14ac:dyDescent="0.15">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4"/>
      <c r="AN74" s="2"/>
      <c r="AO74" s="2"/>
    </row>
    <row r="75" spans="2:41" s="16" customFormat="1" ht="16.5" customHeight="1" x14ac:dyDescent="0.15">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4"/>
      <c r="AN75" s="2"/>
      <c r="AO75" s="2"/>
    </row>
    <row r="76" spans="2:41" s="16" customFormat="1" ht="16.5" customHeight="1" x14ac:dyDescent="0.15">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4"/>
      <c r="AN76" s="2"/>
      <c r="AO76" s="2"/>
    </row>
    <row r="77" spans="2:41" s="16" customFormat="1" ht="16.5" customHeight="1" x14ac:dyDescent="0.15">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4"/>
      <c r="AN77" s="2"/>
      <c r="AO77" s="2"/>
    </row>
    <row r="78" spans="2:41" s="16" customFormat="1" ht="16.5" customHeight="1" x14ac:dyDescent="0.15">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4"/>
      <c r="AN78" s="2"/>
      <c r="AO78" s="2"/>
    </row>
    <row r="79" spans="2:41" s="16" customFormat="1" ht="16.5" customHeight="1" x14ac:dyDescent="0.15">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4"/>
      <c r="AN79" s="2"/>
      <c r="AO79" s="2"/>
    </row>
    <row r="80" spans="2:41" s="16" customFormat="1" ht="16.5" customHeight="1" x14ac:dyDescent="0.15">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4"/>
      <c r="AN80" s="2"/>
      <c r="AO80" s="2"/>
    </row>
    <row r="81" spans="2:41" s="16" customFormat="1" ht="16.5" customHeight="1" x14ac:dyDescent="0.15">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4"/>
      <c r="AN81" s="2"/>
      <c r="AO81" s="2"/>
    </row>
    <row r="82" spans="2:41" s="16" customFormat="1" ht="16.5" customHeight="1" x14ac:dyDescent="0.15">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4"/>
      <c r="AN82" s="2"/>
      <c r="AO82" s="2"/>
    </row>
    <row r="83" spans="2:41" s="18" customFormat="1" ht="16.5" customHeight="1" x14ac:dyDescent="0.15">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4"/>
      <c r="AN83" s="2"/>
      <c r="AO83" s="2"/>
    </row>
    <row r="84" spans="2:41" s="18" customFormat="1" ht="16.5" customHeight="1" x14ac:dyDescent="0.15">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4"/>
      <c r="AN84" s="2"/>
      <c r="AO84" s="2"/>
    </row>
    <row r="85" spans="2:41" s="18" customFormat="1" ht="16.5" customHeight="1" x14ac:dyDescent="0.15">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4"/>
      <c r="AN85" s="2"/>
      <c r="AO85" s="2"/>
    </row>
    <row r="86" spans="2:41" s="16" customFormat="1" ht="16.5" customHeight="1" x14ac:dyDescent="0.15">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4"/>
      <c r="AN86" s="2"/>
      <c r="AO86" s="2"/>
    </row>
    <row r="87" spans="2:41" s="16" customFormat="1" ht="16.5" customHeight="1" x14ac:dyDescent="0.15">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4"/>
      <c r="AN87" s="2"/>
      <c r="AO87" s="2"/>
    </row>
    <row r="88" spans="2:41" s="18" customFormat="1" ht="16.5" customHeight="1" x14ac:dyDescent="0.15">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4"/>
      <c r="AN88" s="2"/>
      <c r="AO88" s="2"/>
    </row>
    <row r="89" spans="2:41" s="18" customFormat="1" ht="16.5" customHeight="1" x14ac:dyDescent="0.15">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4"/>
      <c r="AN89" s="2"/>
      <c r="AO89" s="2"/>
    </row>
    <row r="90" spans="2:41" s="18" customFormat="1" ht="16.5" customHeight="1" x14ac:dyDescent="0.15">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4"/>
      <c r="AN90" s="2"/>
      <c r="AO90" s="2"/>
    </row>
    <row r="91" spans="2:41" s="19" customFormat="1" ht="16.5" customHeight="1" x14ac:dyDescent="0.15">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4"/>
      <c r="AN91" s="2"/>
      <c r="AO91" s="2"/>
    </row>
  </sheetData>
  <mergeCells count="52">
    <mergeCell ref="C34:AP38"/>
    <mergeCell ref="B28:C29"/>
    <mergeCell ref="D28:AG29"/>
    <mergeCell ref="AH28:AL29"/>
    <mergeCell ref="AM28:AP29"/>
    <mergeCell ref="B30:C31"/>
    <mergeCell ref="D30:AG31"/>
    <mergeCell ref="AH30:AL31"/>
    <mergeCell ref="AM30:AP31"/>
    <mergeCell ref="B24:C25"/>
    <mergeCell ref="D24:AG25"/>
    <mergeCell ref="AH24:AL25"/>
    <mergeCell ref="AM24:AP25"/>
    <mergeCell ref="B26:C27"/>
    <mergeCell ref="D26:AG27"/>
    <mergeCell ref="AH26:AL27"/>
    <mergeCell ref="AM26:AP27"/>
    <mergeCell ref="B20:C21"/>
    <mergeCell ref="D20:AG21"/>
    <mergeCell ref="AH20:AL21"/>
    <mergeCell ref="AM20:AP21"/>
    <mergeCell ref="B22:C23"/>
    <mergeCell ref="D22:AG23"/>
    <mergeCell ref="AH22:AL23"/>
    <mergeCell ref="AM22:AP23"/>
    <mergeCell ref="B18:C19"/>
    <mergeCell ref="D18:AG19"/>
    <mergeCell ref="AH18:AL19"/>
    <mergeCell ref="AM18:AP19"/>
    <mergeCell ref="D12:AG13"/>
    <mergeCell ref="AH12:AL13"/>
    <mergeCell ref="AM12:AP13"/>
    <mergeCell ref="B16:C17"/>
    <mergeCell ref="D16:AG17"/>
    <mergeCell ref="AH16:AL17"/>
    <mergeCell ref="AM16:AP17"/>
    <mergeCell ref="B14:C15"/>
    <mergeCell ref="D14:AG15"/>
    <mergeCell ref="AH14:AL15"/>
    <mergeCell ref="AM14:AP15"/>
    <mergeCell ref="AN11:AO11"/>
    <mergeCell ref="B12:C13"/>
    <mergeCell ref="B1:AP2"/>
    <mergeCell ref="B3:AP3"/>
    <mergeCell ref="B5:K6"/>
    <mergeCell ref="L5:AG6"/>
    <mergeCell ref="AK5:AP5"/>
    <mergeCell ref="AK6:AP10"/>
    <mergeCell ref="B7:K8"/>
    <mergeCell ref="L7:AG8"/>
    <mergeCell ref="B9:K10"/>
    <mergeCell ref="L9:AG10"/>
  </mergeCells>
  <phoneticPr fontId="4"/>
  <conditionalFormatting sqref="L9 L7 L5 AM14:AP31">
    <cfRule type="containsBlanks" dxfId="17" priority="2">
      <formula>LEN(TRIM(L5))=0</formula>
    </cfRule>
  </conditionalFormatting>
  <dataValidations count="1">
    <dataValidation type="list" allowBlank="1" showInputMessage="1" showErrorMessage="1" sqref="AN32:AO32 AM14:AP31">
      <formula1>"〇"</formula1>
    </dataValidation>
  </dataValidations>
  <printOptions horizontalCentered="1"/>
  <pageMargins left="0.39370078740157483" right="0.39370078740157483" top="0.98425196850393704" bottom="0.78740157480314965" header="0.15748031496062992" footer="0.55118110236220474"/>
  <pageSetup paperSize="9" scale="8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99"/>
    <pageSetUpPr fitToPage="1"/>
  </sheetPr>
  <dimension ref="B1:M19"/>
  <sheetViews>
    <sheetView showGridLines="0" zoomScaleNormal="100" workbookViewId="0">
      <selection activeCell="B2" sqref="B2"/>
    </sheetView>
  </sheetViews>
  <sheetFormatPr defaultRowHeight="13.5" x14ac:dyDescent="0.15"/>
  <cols>
    <col min="1" max="2" width="9" style="249"/>
    <col min="3" max="3" width="13" style="249" customWidth="1"/>
    <col min="4" max="4" width="15.625" style="249" customWidth="1"/>
    <col min="5" max="8" width="10.625" style="249" customWidth="1"/>
    <col min="9" max="9" width="9" style="249"/>
    <col min="10" max="12" width="5.625" style="249" customWidth="1"/>
    <col min="13" max="16384" width="9" style="249"/>
  </cols>
  <sheetData>
    <row r="1" spans="2:13" x14ac:dyDescent="0.15">
      <c r="B1" s="1" t="s">
        <v>384</v>
      </c>
    </row>
    <row r="2" spans="2:13" x14ac:dyDescent="0.15">
      <c r="B2" s="249" t="s">
        <v>385</v>
      </c>
    </row>
    <row r="3" spans="2:13" ht="25.5" customHeight="1" x14ac:dyDescent="0.15">
      <c r="B3" s="894" t="s">
        <v>386</v>
      </c>
      <c r="C3" s="895"/>
      <c r="D3" s="896"/>
      <c r="E3" s="897"/>
      <c r="F3" s="897"/>
      <c r="G3" s="897"/>
      <c r="H3" s="897"/>
    </row>
    <row r="4" spans="2:13" ht="14.25" thickBot="1" x14ac:dyDescent="0.2"/>
    <row r="5" spans="2:13" ht="28.5" customHeight="1" x14ac:dyDescent="0.15">
      <c r="B5" s="250"/>
      <c r="C5" s="251"/>
      <c r="D5" s="251"/>
      <c r="E5" s="251"/>
      <c r="F5" s="251"/>
      <c r="G5" s="251"/>
      <c r="H5" s="251"/>
      <c r="I5" s="251"/>
      <c r="J5" s="251"/>
      <c r="K5" s="251"/>
      <c r="L5" s="251"/>
      <c r="M5" s="252"/>
    </row>
    <row r="6" spans="2:13" ht="22.5" customHeight="1" x14ac:dyDescent="0.15">
      <c r="B6" s="253"/>
      <c r="C6" s="254"/>
      <c r="D6" s="255"/>
      <c r="E6" s="254"/>
      <c r="F6" s="256"/>
      <c r="G6" s="898"/>
      <c r="H6" s="899"/>
      <c r="I6" s="897" t="s">
        <v>387</v>
      </c>
      <c r="J6" s="897"/>
      <c r="K6" s="897"/>
      <c r="L6" s="897"/>
      <c r="M6" s="257"/>
    </row>
    <row r="7" spans="2:13" ht="22.5" customHeight="1" x14ac:dyDescent="0.15">
      <c r="B7" s="253"/>
      <c r="C7" s="258"/>
      <c r="D7" s="259" t="s">
        <v>388</v>
      </c>
      <c r="E7" s="260" t="s">
        <v>389</v>
      </c>
      <c r="F7" s="261" t="s">
        <v>390</v>
      </c>
      <c r="G7" s="900" t="s">
        <v>391</v>
      </c>
      <c r="H7" s="893"/>
      <c r="I7" s="262"/>
      <c r="J7" s="262"/>
      <c r="K7" s="262"/>
      <c r="L7" s="263"/>
      <c r="M7" s="257"/>
    </row>
    <row r="8" spans="2:13" ht="22.5" customHeight="1" x14ac:dyDescent="0.15">
      <c r="B8" s="253"/>
      <c r="C8" s="258"/>
      <c r="D8" s="259" t="s">
        <v>392</v>
      </c>
      <c r="E8" s="260" t="s">
        <v>393</v>
      </c>
      <c r="F8" s="261" t="s">
        <v>394</v>
      </c>
      <c r="G8" s="892" t="s">
        <v>395</v>
      </c>
      <c r="H8" s="893"/>
      <c r="I8" s="262"/>
      <c r="J8" s="262"/>
      <c r="K8" s="262"/>
      <c r="L8" s="264"/>
      <c r="M8" s="257"/>
    </row>
    <row r="9" spans="2:13" ht="22.5" customHeight="1" x14ac:dyDescent="0.15">
      <c r="B9" s="253"/>
      <c r="C9" s="258"/>
      <c r="D9" s="265"/>
      <c r="E9" s="266"/>
      <c r="F9" s="267"/>
      <c r="G9" s="901"/>
      <c r="H9" s="902"/>
      <c r="I9" s="262"/>
      <c r="J9" s="262"/>
      <c r="K9" s="262" t="s">
        <v>396</v>
      </c>
      <c r="L9" s="262"/>
      <c r="M9" s="257"/>
    </row>
    <row r="10" spans="2:13" ht="22.5" customHeight="1" x14ac:dyDescent="0.15">
      <c r="B10" s="253"/>
      <c r="C10" s="268"/>
      <c r="D10" s="264"/>
      <c r="E10" s="262"/>
      <c r="F10" s="262"/>
      <c r="G10" s="262"/>
      <c r="H10" s="262"/>
      <c r="I10" s="262"/>
      <c r="J10" s="262"/>
      <c r="K10" s="262"/>
      <c r="L10" s="264"/>
      <c r="M10" s="257"/>
    </row>
    <row r="11" spans="2:13" ht="22.5" customHeight="1" x14ac:dyDescent="0.15">
      <c r="B11" s="253"/>
      <c r="C11" s="268" t="s">
        <v>397</v>
      </c>
      <c r="D11" s="264"/>
      <c r="E11" s="262"/>
      <c r="F11" s="262"/>
      <c r="G11" s="262"/>
      <c r="H11" s="262"/>
      <c r="I11" s="262"/>
      <c r="J11" s="262"/>
      <c r="K11" s="262"/>
      <c r="L11" s="269"/>
      <c r="M11" s="257"/>
    </row>
    <row r="12" spans="2:13" ht="22.5" customHeight="1" x14ac:dyDescent="0.15">
      <c r="B12" s="253"/>
      <c r="C12" s="268" t="s">
        <v>398</v>
      </c>
      <c r="D12" s="264"/>
      <c r="E12" s="254"/>
      <c r="F12" s="256"/>
      <c r="G12" s="256"/>
      <c r="H12" s="263"/>
      <c r="I12" s="262"/>
      <c r="J12" s="898"/>
      <c r="K12" s="903"/>
      <c r="L12" s="899"/>
      <c r="M12" s="257"/>
    </row>
    <row r="13" spans="2:13" ht="22.5" customHeight="1" x14ac:dyDescent="0.15">
      <c r="B13" s="253"/>
      <c r="C13" s="268"/>
      <c r="D13" s="264"/>
      <c r="E13" s="260" t="s">
        <v>399</v>
      </c>
      <c r="F13" s="262"/>
      <c r="G13" s="262" t="s">
        <v>400</v>
      </c>
      <c r="H13" s="264"/>
      <c r="I13" s="262"/>
      <c r="J13" s="904" t="s">
        <v>401</v>
      </c>
      <c r="K13" s="905"/>
      <c r="L13" s="893"/>
      <c r="M13" s="257"/>
    </row>
    <row r="14" spans="2:13" ht="22.5" customHeight="1" x14ac:dyDescent="0.15">
      <c r="B14" s="253"/>
      <c r="C14" s="268"/>
      <c r="D14" s="264"/>
      <c r="E14" s="260" t="s">
        <v>402</v>
      </c>
      <c r="F14" s="262"/>
      <c r="G14" s="262"/>
      <c r="H14" s="264"/>
      <c r="I14" s="262"/>
      <c r="J14" s="904"/>
      <c r="K14" s="905"/>
      <c r="L14" s="893"/>
      <c r="M14" s="257"/>
    </row>
    <row r="15" spans="2:13" ht="22.5" customHeight="1" x14ac:dyDescent="0.15">
      <c r="B15" s="253"/>
      <c r="C15" s="265"/>
      <c r="D15" s="269"/>
      <c r="E15" s="266"/>
      <c r="F15" s="267"/>
      <c r="G15" s="267"/>
      <c r="H15" s="269"/>
      <c r="I15" s="266"/>
      <c r="J15" s="901"/>
      <c r="K15" s="906"/>
      <c r="L15" s="902"/>
      <c r="M15" s="257"/>
    </row>
    <row r="16" spans="2:13" ht="71.25" customHeight="1" thickBot="1" x14ac:dyDescent="0.2">
      <c r="B16" s="270"/>
      <c r="C16" s="271"/>
      <c r="D16" s="271"/>
      <c r="E16" s="271"/>
      <c r="F16" s="271"/>
      <c r="G16" s="271"/>
      <c r="H16" s="271"/>
      <c r="I16" s="271"/>
      <c r="J16" s="271"/>
      <c r="K16" s="271"/>
      <c r="L16" s="271"/>
      <c r="M16" s="272"/>
    </row>
    <row r="17" spans="2:3" ht="22.5" customHeight="1" x14ac:dyDescent="0.15">
      <c r="B17" s="273" t="s">
        <v>403</v>
      </c>
      <c r="C17" s="249" t="s">
        <v>404</v>
      </c>
    </row>
    <row r="18" spans="2:3" ht="22.5" customHeight="1" x14ac:dyDescent="0.15">
      <c r="B18" s="249">
        <v>2</v>
      </c>
      <c r="C18" s="249" t="s">
        <v>405</v>
      </c>
    </row>
    <row r="19" spans="2:3" ht="22.5" customHeight="1" x14ac:dyDescent="0.15">
      <c r="B19" s="249">
        <v>3</v>
      </c>
      <c r="C19" s="249" t="s">
        <v>406</v>
      </c>
    </row>
  </sheetData>
  <mergeCells count="11">
    <mergeCell ref="G9:H9"/>
    <mergeCell ref="J12:L12"/>
    <mergeCell ref="J13:L13"/>
    <mergeCell ref="J14:L14"/>
    <mergeCell ref="J15:L15"/>
    <mergeCell ref="G8:H8"/>
    <mergeCell ref="B3:D3"/>
    <mergeCell ref="E3:H3"/>
    <mergeCell ref="G6:H6"/>
    <mergeCell ref="I6:L6"/>
    <mergeCell ref="G7:H7"/>
  </mergeCells>
  <phoneticPr fontId="4"/>
  <printOptions verticalCentered="1"/>
  <pageMargins left="0.70866141732283472" right="0.70866141732283472" top="0.74803149606299213" bottom="0.74803149606299213" header="0.31496062992125984" footer="0.31496062992125984"/>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99"/>
  </sheetPr>
  <dimension ref="A2:BD29"/>
  <sheetViews>
    <sheetView view="pageBreakPreview" zoomScaleNormal="100" zoomScaleSheetLayoutView="100" workbookViewId="0">
      <selection activeCell="B2" sqref="B2"/>
    </sheetView>
  </sheetViews>
  <sheetFormatPr defaultColWidth="3" defaultRowHeight="18.75" customHeight="1" x14ac:dyDescent="0.15"/>
  <cols>
    <col min="1" max="16384" width="3" style="277"/>
  </cols>
  <sheetData>
    <row r="2" spans="1:51" s="274" customFormat="1" ht="13.5" x14ac:dyDescent="0.15">
      <c r="B2" s="274" t="s">
        <v>384</v>
      </c>
    </row>
    <row r="3" spans="1:51" s="274" customFormat="1" ht="13.5" x14ac:dyDescent="0.15">
      <c r="B3" s="274" t="s">
        <v>385</v>
      </c>
    </row>
    <row r="4" spans="1:51" s="274" customFormat="1" ht="25.5" customHeight="1" x14ac:dyDescent="0.15">
      <c r="B4" s="916" t="s">
        <v>386</v>
      </c>
      <c r="C4" s="917"/>
      <c r="D4" s="917"/>
      <c r="E4" s="917"/>
      <c r="F4" s="917"/>
      <c r="G4" s="917"/>
      <c r="H4" s="917"/>
      <c r="I4" s="917"/>
      <c r="J4" s="917"/>
      <c r="K4" s="917"/>
      <c r="L4" s="917"/>
      <c r="M4" s="917"/>
      <c r="N4" s="917"/>
      <c r="O4" s="917"/>
      <c r="P4" s="917"/>
      <c r="Q4" s="917"/>
      <c r="R4" s="917"/>
      <c r="S4" s="917"/>
      <c r="T4" s="917"/>
      <c r="U4" s="917"/>
      <c r="V4" s="917"/>
      <c r="W4" s="917"/>
      <c r="X4" s="917"/>
      <c r="Y4" s="917"/>
      <c r="Z4" s="917"/>
      <c r="AA4" s="917"/>
    </row>
    <row r="5" spans="1:51" ht="18.75" customHeight="1" thickBot="1" x14ac:dyDescent="0.2">
      <c r="A5" s="275"/>
      <c r="B5" s="276"/>
      <c r="C5" s="276"/>
      <c r="D5" s="276"/>
      <c r="E5" s="276"/>
      <c r="F5" s="276"/>
      <c r="G5" s="276"/>
      <c r="H5" s="276"/>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row>
    <row r="6" spans="1:51" ht="18.75" customHeight="1" x14ac:dyDescent="0.15">
      <c r="A6" s="275"/>
      <c r="B6" s="278"/>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80"/>
      <c r="AR6" s="275"/>
    </row>
    <row r="7" spans="1:51" ht="18.75" customHeight="1" x14ac:dyDescent="0.15">
      <c r="A7" s="275"/>
      <c r="B7" s="281"/>
      <c r="C7" s="282"/>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3"/>
      <c r="AN7" s="283"/>
      <c r="AO7" s="284"/>
      <c r="AP7" s="285"/>
      <c r="AQ7" s="286"/>
      <c r="AR7" s="275"/>
    </row>
    <row r="8" spans="1:51" ht="18.75" customHeight="1" x14ac:dyDescent="0.15">
      <c r="A8" s="275"/>
      <c r="B8" s="281"/>
      <c r="C8" s="282"/>
      <c r="D8" s="282"/>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7"/>
      <c r="AM8" s="288"/>
      <c r="AN8" s="288"/>
      <c r="AO8" s="285"/>
      <c r="AP8" s="285"/>
      <c r="AQ8" s="286"/>
      <c r="AR8" s="275"/>
    </row>
    <row r="9" spans="1:51" ht="18.75" customHeight="1" x14ac:dyDescent="0.15">
      <c r="A9" s="275"/>
      <c r="B9" s="281"/>
      <c r="C9" s="282"/>
      <c r="D9" s="289"/>
      <c r="E9" s="282"/>
      <c r="F9" s="282"/>
      <c r="G9" s="282"/>
      <c r="H9" s="282"/>
      <c r="I9" s="282"/>
      <c r="J9" s="290"/>
      <c r="K9" s="291"/>
      <c r="L9" s="291"/>
      <c r="M9" s="291"/>
      <c r="N9" s="291"/>
      <c r="O9" s="282"/>
      <c r="P9" s="282"/>
      <c r="Q9" s="282"/>
      <c r="R9" s="282"/>
      <c r="S9" s="282"/>
      <c r="T9" s="282"/>
      <c r="U9" s="291"/>
      <c r="V9" s="291"/>
      <c r="W9" s="282"/>
      <c r="X9" s="282"/>
      <c r="Y9" s="282"/>
      <c r="Z9" s="291"/>
      <c r="AA9" s="291"/>
      <c r="AB9" s="282"/>
      <c r="AC9" s="291"/>
      <c r="AD9" s="291"/>
      <c r="AE9" s="290"/>
      <c r="AF9" s="918" t="s">
        <v>407</v>
      </c>
      <c r="AG9" s="919"/>
      <c r="AH9" s="919"/>
      <c r="AI9" s="919"/>
      <c r="AJ9" s="919"/>
      <c r="AK9" s="919"/>
      <c r="AL9" s="920"/>
      <c r="AM9" s="282"/>
      <c r="AN9" s="289"/>
      <c r="AO9" s="282"/>
      <c r="AP9" s="282"/>
      <c r="AQ9" s="286"/>
      <c r="AR9" s="275"/>
    </row>
    <row r="10" spans="1:51" ht="18.75" customHeight="1" x14ac:dyDescent="0.15">
      <c r="A10" s="275"/>
      <c r="B10" s="281"/>
      <c r="C10" s="282"/>
      <c r="D10" s="289"/>
      <c r="E10" s="282"/>
      <c r="F10" s="282"/>
      <c r="G10" s="282"/>
      <c r="H10" s="282"/>
      <c r="I10" s="282"/>
      <c r="J10" s="289"/>
      <c r="K10" s="282"/>
      <c r="L10" s="282"/>
      <c r="M10" s="282"/>
      <c r="N10" s="282"/>
      <c r="O10" s="282"/>
      <c r="P10" s="282"/>
      <c r="Q10" s="282"/>
      <c r="R10" s="282"/>
      <c r="S10" s="282"/>
      <c r="T10" s="282"/>
      <c r="U10" s="282"/>
      <c r="V10" s="282"/>
      <c r="W10" s="282"/>
      <c r="X10" s="282"/>
      <c r="Y10" s="282"/>
      <c r="Z10" s="282"/>
      <c r="AA10" s="282"/>
      <c r="AB10" s="282"/>
      <c r="AC10" s="282"/>
      <c r="AD10" s="282"/>
      <c r="AE10" s="289"/>
      <c r="AF10" s="921"/>
      <c r="AG10" s="922"/>
      <c r="AH10" s="922"/>
      <c r="AI10" s="922"/>
      <c r="AJ10" s="922"/>
      <c r="AK10" s="922"/>
      <c r="AL10" s="923"/>
      <c r="AM10" s="282"/>
      <c r="AN10" s="289"/>
      <c r="AO10" s="282"/>
      <c r="AP10" s="282"/>
      <c r="AQ10" s="286"/>
      <c r="AR10" s="275"/>
      <c r="AW10" s="292"/>
    </row>
    <row r="11" spans="1:51" ht="18.75" customHeight="1" x14ac:dyDescent="0.15">
      <c r="A11" s="275"/>
      <c r="B11" s="281"/>
      <c r="C11" s="282"/>
      <c r="D11" s="289"/>
      <c r="E11" s="282"/>
      <c r="F11" s="282"/>
      <c r="G11" s="282"/>
      <c r="H11" s="282"/>
      <c r="I11" s="282"/>
      <c r="J11" s="289"/>
      <c r="K11" s="282"/>
      <c r="L11" s="282"/>
      <c r="M11" s="282"/>
      <c r="N11" s="282"/>
      <c r="O11" s="282"/>
      <c r="P11" s="282"/>
      <c r="Q11" s="282"/>
      <c r="R11" s="282"/>
      <c r="S11" s="282"/>
      <c r="T11" s="293"/>
      <c r="U11" s="293"/>
      <c r="V11" s="293"/>
      <c r="W11" s="293"/>
      <c r="X11" s="293"/>
      <c r="Y11" s="293"/>
      <c r="Z11" s="293"/>
      <c r="AA11" s="293"/>
      <c r="AB11" s="293"/>
      <c r="AC11" s="293"/>
      <c r="AD11" s="282"/>
      <c r="AE11" s="282"/>
      <c r="AF11" s="282"/>
      <c r="AG11" s="282"/>
      <c r="AH11" s="282"/>
      <c r="AI11" s="282"/>
      <c r="AJ11" s="282"/>
      <c r="AK11" s="282"/>
      <c r="AL11" s="282"/>
      <c r="AM11" s="282"/>
      <c r="AN11" s="282"/>
      <c r="AO11" s="294"/>
      <c r="AP11" s="282"/>
      <c r="AQ11" s="286"/>
      <c r="AR11" s="275"/>
    </row>
    <row r="12" spans="1:51" ht="18.75" customHeight="1" x14ac:dyDescent="0.15">
      <c r="A12" s="275"/>
      <c r="B12" s="281"/>
      <c r="C12" s="282"/>
      <c r="D12" s="289"/>
      <c r="E12" s="282"/>
      <c r="F12" s="282"/>
      <c r="G12" s="282"/>
      <c r="H12" s="282"/>
      <c r="I12" s="282"/>
      <c r="J12" s="289"/>
      <c r="K12" s="282"/>
      <c r="L12" s="282"/>
      <c r="M12" s="282"/>
      <c r="N12" s="282"/>
      <c r="O12" s="282"/>
      <c r="P12" s="282"/>
      <c r="Q12" s="918" t="s">
        <v>408</v>
      </c>
      <c r="R12" s="919"/>
      <c r="S12" s="919"/>
      <c r="T12" s="919"/>
      <c r="U12" s="920"/>
      <c r="V12" s="918" t="s">
        <v>408</v>
      </c>
      <c r="W12" s="919"/>
      <c r="X12" s="919"/>
      <c r="Y12" s="919"/>
      <c r="Z12" s="920"/>
      <c r="AD12" s="293"/>
      <c r="AE12" s="293"/>
      <c r="AF12" s="293"/>
      <c r="AG12" s="282"/>
      <c r="AH12" s="282"/>
      <c r="AI12" s="282"/>
      <c r="AJ12" s="282"/>
      <c r="AK12" s="282"/>
      <c r="AL12" s="282"/>
      <c r="AM12" s="282"/>
      <c r="AN12" s="282"/>
      <c r="AO12" s="282"/>
      <c r="AP12" s="282"/>
      <c r="AQ12" s="286"/>
      <c r="AR12" s="275"/>
      <c r="AY12" s="292"/>
    </row>
    <row r="13" spans="1:51" ht="18.75" customHeight="1" x14ac:dyDescent="0.15">
      <c r="A13" s="275"/>
      <c r="B13" s="281"/>
      <c r="C13" s="295"/>
      <c r="D13" s="296"/>
      <c r="E13" s="282"/>
      <c r="F13" s="282"/>
      <c r="G13" s="282"/>
      <c r="H13" s="282"/>
      <c r="I13" s="282"/>
      <c r="J13" s="289"/>
      <c r="K13" s="282"/>
      <c r="L13" s="282"/>
      <c r="M13" s="282"/>
      <c r="N13" s="282"/>
      <c r="O13" s="282"/>
      <c r="P13" s="282"/>
      <c r="Q13" s="921"/>
      <c r="R13" s="922"/>
      <c r="S13" s="922"/>
      <c r="T13" s="922"/>
      <c r="U13" s="923"/>
      <c r="V13" s="921"/>
      <c r="W13" s="922"/>
      <c r="X13" s="922"/>
      <c r="Y13" s="922"/>
      <c r="Z13" s="923"/>
      <c r="AD13" s="293"/>
      <c r="AE13" s="293"/>
      <c r="AF13" s="293"/>
      <c r="AG13" s="282"/>
      <c r="AH13" s="282"/>
      <c r="AI13" s="282"/>
      <c r="AJ13" s="282"/>
      <c r="AK13" s="282"/>
      <c r="AL13" s="282"/>
      <c r="AM13" s="282"/>
      <c r="AN13" s="282"/>
      <c r="AO13" s="282"/>
      <c r="AP13" s="282"/>
      <c r="AQ13" s="286"/>
      <c r="AR13" s="275"/>
    </row>
    <row r="14" spans="1:51" ht="18.75" customHeight="1" x14ac:dyDescent="0.15">
      <c r="A14" s="275"/>
      <c r="B14" s="281"/>
      <c r="C14" s="295"/>
      <c r="D14" s="296"/>
      <c r="E14" s="282"/>
      <c r="F14" s="282"/>
      <c r="G14" s="282"/>
      <c r="H14" s="282"/>
      <c r="I14" s="282"/>
      <c r="J14" s="289"/>
      <c r="K14" s="282"/>
      <c r="L14" s="282"/>
      <c r="M14" s="282"/>
      <c r="N14" s="282"/>
      <c r="O14" s="282"/>
      <c r="P14" s="282"/>
      <c r="Q14" s="918" t="s">
        <v>408</v>
      </c>
      <c r="R14" s="919"/>
      <c r="S14" s="919"/>
      <c r="T14" s="919"/>
      <c r="U14" s="920"/>
      <c r="V14" s="918" t="s">
        <v>408</v>
      </c>
      <c r="W14" s="919"/>
      <c r="X14" s="919"/>
      <c r="Y14" s="919"/>
      <c r="Z14" s="920"/>
      <c r="AD14" s="293"/>
      <c r="AE14" s="293"/>
      <c r="AF14" s="293"/>
      <c r="AG14" s="282"/>
      <c r="AH14" s="282"/>
      <c r="AI14" s="282"/>
      <c r="AJ14" s="282"/>
      <c r="AK14" s="282"/>
      <c r="AL14" s="282"/>
      <c r="AM14" s="282"/>
      <c r="AN14" s="289"/>
      <c r="AO14" s="294"/>
      <c r="AP14" s="295"/>
      <c r="AQ14" s="286"/>
      <c r="AR14" s="275"/>
    </row>
    <row r="15" spans="1:51" ht="18.75" customHeight="1" x14ac:dyDescent="0.15">
      <c r="A15" s="275"/>
      <c r="B15" s="281"/>
      <c r="C15" s="295"/>
      <c r="D15" s="296"/>
      <c r="E15" s="282"/>
      <c r="F15" s="907" t="s">
        <v>408</v>
      </c>
      <c r="G15" s="908"/>
      <c r="H15" s="908"/>
      <c r="I15" s="909"/>
      <c r="J15" s="289"/>
      <c r="K15" s="282"/>
      <c r="L15" s="297"/>
      <c r="M15" s="297"/>
      <c r="N15" s="297"/>
      <c r="O15" s="297"/>
      <c r="P15" s="297"/>
      <c r="Q15" s="921"/>
      <c r="R15" s="922"/>
      <c r="S15" s="922"/>
      <c r="T15" s="922"/>
      <c r="U15" s="923"/>
      <c r="V15" s="921"/>
      <c r="W15" s="922"/>
      <c r="X15" s="922"/>
      <c r="Y15" s="922"/>
      <c r="Z15" s="923"/>
      <c r="AD15" s="293"/>
      <c r="AE15" s="293"/>
      <c r="AF15" s="293"/>
      <c r="AG15" s="297"/>
      <c r="AH15" s="282"/>
      <c r="AI15" s="282"/>
      <c r="AJ15" s="282"/>
      <c r="AK15" s="282"/>
      <c r="AL15" s="282"/>
      <c r="AM15" s="282"/>
      <c r="AN15" s="289"/>
      <c r="AO15" s="294"/>
      <c r="AP15" s="295"/>
      <c r="AQ15" s="286"/>
      <c r="AR15" s="275"/>
    </row>
    <row r="16" spans="1:51" ht="18.75" customHeight="1" x14ac:dyDescent="0.15">
      <c r="A16" s="275"/>
      <c r="B16" s="281"/>
      <c r="C16" s="282"/>
      <c r="D16" s="289"/>
      <c r="E16" s="282"/>
      <c r="F16" s="907"/>
      <c r="G16" s="908"/>
      <c r="H16" s="908"/>
      <c r="I16" s="909"/>
      <c r="J16" s="289"/>
      <c r="K16" s="282"/>
      <c r="L16" s="297"/>
      <c r="M16" s="297"/>
      <c r="N16" s="297"/>
      <c r="O16" s="297"/>
      <c r="P16" s="297"/>
      <c r="Q16" s="297"/>
      <c r="R16" s="297"/>
      <c r="S16" s="297"/>
      <c r="T16" s="293"/>
      <c r="U16" s="293"/>
      <c r="V16" s="293"/>
      <c r="W16" s="293"/>
      <c r="X16" s="293"/>
      <c r="Y16" s="293"/>
      <c r="Z16" s="293"/>
      <c r="AA16" s="293"/>
      <c r="AB16" s="293"/>
      <c r="AC16" s="293"/>
      <c r="AD16" s="293"/>
      <c r="AE16" s="293"/>
      <c r="AF16" s="293"/>
      <c r="AG16" s="297"/>
      <c r="AH16" s="282"/>
      <c r="AI16" s="282"/>
      <c r="AJ16" s="282"/>
      <c r="AK16" s="282"/>
      <c r="AL16" s="282"/>
      <c r="AM16" s="282"/>
      <c r="AN16" s="289"/>
      <c r="AO16" s="298"/>
      <c r="AP16" s="295"/>
      <c r="AQ16" s="286"/>
      <c r="AR16" s="275"/>
    </row>
    <row r="17" spans="1:56" ht="18.75" customHeight="1" x14ac:dyDescent="0.15">
      <c r="A17" s="275"/>
      <c r="B17" s="281"/>
      <c r="C17" s="282"/>
      <c r="D17" s="289"/>
      <c r="E17" s="282"/>
      <c r="F17" s="907" t="s">
        <v>408</v>
      </c>
      <c r="G17" s="908"/>
      <c r="H17" s="908"/>
      <c r="I17" s="909"/>
      <c r="J17" s="289"/>
      <c r="K17" s="294"/>
      <c r="L17" s="297"/>
      <c r="M17" s="297"/>
      <c r="N17" s="297"/>
      <c r="O17" s="297"/>
      <c r="P17" s="297"/>
      <c r="Q17" s="297"/>
      <c r="R17" s="297"/>
      <c r="S17" s="297"/>
      <c r="T17" s="297"/>
      <c r="U17" s="297"/>
      <c r="V17" s="297"/>
      <c r="W17" s="297"/>
      <c r="X17" s="297"/>
      <c r="Y17" s="293"/>
      <c r="Z17" s="293"/>
      <c r="AA17" s="293"/>
      <c r="AB17" s="293"/>
      <c r="AC17" s="293"/>
      <c r="AD17" s="293"/>
      <c r="AE17" s="293"/>
      <c r="AF17" s="293"/>
      <c r="AG17" s="297"/>
      <c r="AH17" s="282"/>
      <c r="AI17" s="282"/>
      <c r="AJ17" s="282"/>
      <c r="AK17" s="282"/>
      <c r="AL17" s="282"/>
      <c r="AM17" s="282"/>
      <c r="AN17" s="289"/>
      <c r="AO17" s="298"/>
      <c r="AP17" s="299"/>
      <c r="AQ17" s="286"/>
      <c r="AR17" s="275"/>
      <c r="BD17" s="292"/>
    </row>
    <row r="18" spans="1:56" ht="18.75" customHeight="1" x14ac:dyDescent="0.15">
      <c r="A18" s="275"/>
      <c r="B18" s="281"/>
      <c r="C18" s="282"/>
      <c r="D18" s="289"/>
      <c r="E18" s="282"/>
      <c r="F18" s="907"/>
      <c r="G18" s="908"/>
      <c r="H18" s="908"/>
      <c r="I18" s="909"/>
      <c r="J18" s="289"/>
      <c r="K18" s="300"/>
      <c r="L18" s="301"/>
      <c r="M18" s="301"/>
      <c r="N18" s="301"/>
      <c r="O18" s="301"/>
      <c r="P18" s="301"/>
      <c r="Q18" s="301"/>
      <c r="R18" s="301"/>
      <c r="S18" s="301"/>
      <c r="T18" s="301"/>
      <c r="U18" s="301"/>
      <c r="V18" s="301"/>
      <c r="W18" s="297"/>
      <c r="X18" s="297"/>
      <c r="Y18" s="293"/>
      <c r="Z18" s="293"/>
      <c r="AA18" s="293"/>
      <c r="AB18" s="293"/>
      <c r="AC18" s="293"/>
      <c r="AD18" s="293"/>
      <c r="AE18" s="293"/>
      <c r="AF18" s="293"/>
      <c r="AG18" s="297"/>
      <c r="AH18" s="282"/>
      <c r="AI18" s="282"/>
      <c r="AJ18" s="282"/>
      <c r="AK18" s="282"/>
      <c r="AL18" s="282"/>
      <c r="AM18" s="282"/>
      <c r="AN18" s="289"/>
      <c r="AO18" s="298"/>
      <c r="AP18" s="299"/>
      <c r="AQ18" s="286"/>
      <c r="AR18" s="275"/>
    </row>
    <row r="19" spans="1:56" ht="18.75" customHeight="1" x14ac:dyDescent="0.15">
      <c r="A19" s="275"/>
      <c r="B19" s="281"/>
      <c r="C19" s="282"/>
      <c r="D19" s="289"/>
      <c r="E19" s="282"/>
      <c r="F19" s="282"/>
      <c r="G19" s="282"/>
      <c r="H19" s="282"/>
      <c r="I19" s="282"/>
      <c r="J19" s="289"/>
      <c r="K19" s="282"/>
      <c r="L19" s="297"/>
      <c r="M19" s="297"/>
      <c r="N19" s="302"/>
      <c r="O19" s="297"/>
      <c r="P19" s="297"/>
      <c r="Q19" s="297"/>
      <c r="R19" s="297"/>
      <c r="S19" s="297"/>
      <c r="T19" s="297"/>
      <c r="U19" s="297"/>
      <c r="V19" s="303"/>
      <c r="W19" s="297"/>
      <c r="X19" s="297"/>
      <c r="Y19" s="293"/>
      <c r="Z19" s="293"/>
      <c r="AA19" s="293"/>
      <c r="AB19" s="293"/>
      <c r="AC19" s="293"/>
      <c r="AD19" s="293"/>
      <c r="AE19" s="293"/>
      <c r="AF19" s="293"/>
      <c r="AG19" s="297"/>
      <c r="AH19" s="282"/>
      <c r="AI19" s="282"/>
      <c r="AJ19" s="282"/>
      <c r="AK19" s="282"/>
      <c r="AL19" s="282"/>
      <c r="AM19" s="282"/>
      <c r="AN19" s="289"/>
      <c r="AO19" s="299"/>
      <c r="AP19" s="299"/>
      <c r="AQ19" s="286"/>
      <c r="AR19" s="275"/>
    </row>
    <row r="20" spans="1:56" ht="18.75" customHeight="1" x14ac:dyDescent="0.15">
      <c r="A20" s="275"/>
      <c r="B20" s="281"/>
      <c r="C20" s="282"/>
      <c r="D20" s="289"/>
      <c r="E20" s="282"/>
      <c r="F20" s="282"/>
      <c r="G20" s="282"/>
      <c r="H20" s="282"/>
      <c r="I20" s="282"/>
      <c r="J20" s="289"/>
      <c r="K20" s="282"/>
      <c r="L20" s="297"/>
      <c r="M20" s="297"/>
      <c r="N20" s="302"/>
      <c r="O20" s="297"/>
      <c r="P20" s="297"/>
      <c r="Q20" s="297"/>
      <c r="R20" s="297"/>
      <c r="S20" s="297"/>
      <c r="T20" s="297"/>
      <c r="U20" s="297"/>
      <c r="V20" s="302"/>
      <c r="W20" s="297"/>
      <c r="X20" s="297"/>
      <c r="Y20" s="293"/>
      <c r="Z20" s="293"/>
      <c r="AA20" s="293"/>
      <c r="AB20" s="293"/>
      <c r="AC20" s="293"/>
      <c r="AD20" s="293"/>
      <c r="AE20" s="293"/>
      <c r="AF20" s="293"/>
      <c r="AG20" s="297"/>
      <c r="AH20" s="282"/>
      <c r="AI20" s="282"/>
      <c r="AJ20" s="282"/>
      <c r="AK20" s="282"/>
      <c r="AL20" s="282"/>
      <c r="AM20" s="282"/>
      <c r="AN20" s="289"/>
      <c r="AO20" s="299"/>
      <c r="AP20" s="299"/>
      <c r="AQ20" s="286"/>
      <c r="AR20" s="275"/>
    </row>
    <row r="21" spans="1:56" ht="18.75" customHeight="1" x14ac:dyDescent="0.15">
      <c r="A21" s="275"/>
      <c r="B21" s="281"/>
      <c r="C21" s="282"/>
      <c r="D21" s="289"/>
      <c r="E21" s="282"/>
      <c r="F21" s="282"/>
      <c r="G21" s="282"/>
      <c r="H21" s="282"/>
      <c r="I21" s="282"/>
      <c r="J21" s="289"/>
      <c r="K21" s="282"/>
      <c r="L21" s="297"/>
      <c r="M21" s="297"/>
      <c r="N21" s="302"/>
      <c r="O21" s="297"/>
      <c r="P21" s="297"/>
      <c r="Q21" s="297"/>
      <c r="R21" s="297"/>
      <c r="S21" s="297"/>
      <c r="T21" s="297"/>
      <c r="U21" s="297"/>
      <c r="V21" s="302"/>
      <c r="W21" s="297"/>
      <c r="X21" s="297"/>
      <c r="Y21" s="297"/>
      <c r="Z21" s="297"/>
      <c r="AA21" s="297"/>
      <c r="AB21" s="297"/>
      <c r="AC21" s="297"/>
      <c r="AD21" s="297"/>
      <c r="AE21" s="297"/>
      <c r="AF21" s="302"/>
      <c r="AG21" s="910" t="s">
        <v>409</v>
      </c>
      <c r="AH21" s="911"/>
      <c r="AI21" s="911"/>
      <c r="AJ21" s="911"/>
      <c r="AK21" s="912"/>
      <c r="AL21" s="282"/>
      <c r="AM21" s="282"/>
      <c r="AN21" s="289"/>
      <c r="AO21" s="299"/>
      <c r="AP21" s="299"/>
      <c r="AQ21" s="286"/>
      <c r="AR21" s="275"/>
    </row>
    <row r="22" spans="1:56" ht="18.75" customHeight="1" x14ac:dyDescent="0.15">
      <c r="A22" s="275"/>
      <c r="B22" s="281"/>
      <c r="C22" s="282"/>
      <c r="D22" s="289"/>
      <c r="E22" s="282"/>
      <c r="F22" s="282"/>
      <c r="G22" s="282"/>
      <c r="H22" s="282"/>
      <c r="I22" s="282"/>
      <c r="J22" s="289"/>
      <c r="K22" s="282"/>
      <c r="L22" s="297"/>
      <c r="M22" s="297"/>
      <c r="N22" s="302"/>
      <c r="O22" s="297"/>
      <c r="P22" s="297"/>
      <c r="Q22" s="304"/>
      <c r="R22" s="305"/>
      <c r="S22" s="305"/>
      <c r="T22" s="305"/>
      <c r="U22" s="297"/>
      <c r="V22" s="302"/>
      <c r="W22" s="297"/>
      <c r="X22" s="297"/>
      <c r="Y22" s="297"/>
      <c r="Z22" s="297"/>
      <c r="AA22" s="297"/>
      <c r="AB22" s="297"/>
      <c r="AC22" s="297"/>
      <c r="AD22" s="297"/>
      <c r="AE22" s="297"/>
      <c r="AF22" s="302"/>
      <c r="AG22" s="913"/>
      <c r="AH22" s="914"/>
      <c r="AI22" s="914"/>
      <c r="AJ22" s="914"/>
      <c r="AK22" s="915"/>
      <c r="AL22" s="282"/>
      <c r="AM22" s="282"/>
      <c r="AN22" s="289"/>
      <c r="AO22" s="282"/>
      <c r="AP22" s="282"/>
      <c r="AQ22" s="286"/>
      <c r="AR22" s="275"/>
    </row>
    <row r="23" spans="1:56" ht="18.75" customHeight="1" x14ac:dyDescent="0.15">
      <c r="A23" s="275"/>
      <c r="B23" s="281"/>
      <c r="C23" s="282"/>
      <c r="D23" s="289"/>
      <c r="E23" s="306"/>
      <c r="F23" s="288"/>
      <c r="G23" s="288"/>
      <c r="H23" s="288"/>
      <c r="I23" s="288"/>
      <c r="J23" s="307"/>
      <c r="K23" s="287"/>
      <c r="L23" s="301"/>
      <c r="M23" s="301"/>
      <c r="N23" s="308"/>
      <c r="O23" s="301"/>
      <c r="P23" s="308"/>
      <c r="Q23" s="913" t="s">
        <v>410</v>
      </c>
      <c r="R23" s="914"/>
      <c r="S23" s="914"/>
      <c r="T23" s="915"/>
      <c r="U23" s="301"/>
      <c r="V23" s="308"/>
      <c r="W23" s="301"/>
      <c r="X23" s="301"/>
      <c r="Y23" s="301"/>
      <c r="Z23" s="301"/>
      <c r="AA23" s="301"/>
      <c r="AB23" s="301"/>
      <c r="AC23" s="301"/>
      <c r="AD23" s="301"/>
      <c r="AE23" s="301"/>
      <c r="AF23" s="301"/>
      <c r="AG23" s="301"/>
      <c r="AH23" s="287"/>
      <c r="AI23" s="287"/>
      <c r="AJ23" s="287"/>
      <c r="AK23" s="287"/>
      <c r="AL23" s="287"/>
      <c r="AM23" s="287"/>
      <c r="AN23" s="309"/>
      <c r="AO23" s="282"/>
      <c r="AP23" s="282"/>
      <c r="AQ23" s="286"/>
      <c r="AR23" s="275"/>
    </row>
    <row r="24" spans="1:56" ht="18.75" customHeight="1" x14ac:dyDescent="0.15">
      <c r="A24" s="275"/>
      <c r="B24" s="281"/>
      <c r="C24" s="310"/>
      <c r="D24" s="282"/>
      <c r="E24" s="282"/>
      <c r="F24" s="282"/>
      <c r="G24" s="282"/>
      <c r="H24" s="282"/>
      <c r="I24" s="282"/>
      <c r="J24" s="282"/>
      <c r="K24" s="282"/>
      <c r="L24" s="282"/>
      <c r="M24" s="282"/>
      <c r="N24" s="291"/>
      <c r="O24" s="282"/>
      <c r="P24" s="282"/>
      <c r="Q24" s="282"/>
      <c r="R24" s="282"/>
      <c r="S24" s="282"/>
      <c r="T24" s="282"/>
      <c r="U24" s="282"/>
      <c r="V24" s="282"/>
      <c r="W24" s="282"/>
      <c r="X24" s="282"/>
      <c r="Y24" s="282"/>
      <c r="Z24" s="282"/>
      <c r="AA24" s="282"/>
      <c r="AB24" s="282"/>
      <c r="AC24" s="282"/>
      <c r="AD24" s="282"/>
      <c r="AE24" s="282"/>
      <c r="AF24" s="282"/>
      <c r="AG24" s="282"/>
      <c r="AH24" s="291"/>
      <c r="AI24" s="282"/>
      <c r="AJ24" s="282"/>
      <c r="AK24" s="282"/>
      <c r="AL24" s="282"/>
      <c r="AM24" s="282"/>
      <c r="AN24" s="282"/>
      <c r="AO24" s="282"/>
      <c r="AP24" s="282"/>
      <c r="AQ24" s="286"/>
      <c r="AR24" s="275"/>
    </row>
    <row r="25" spans="1:56" ht="18.75" customHeight="1" x14ac:dyDescent="0.15">
      <c r="A25" s="275"/>
      <c r="B25" s="281"/>
      <c r="C25" s="310"/>
      <c r="D25" s="282"/>
      <c r="E25" s="282"/>
      <c r="F25" s="282"/>
      <c r="G25" s="282"/>
      <c r="H25" s="282"/>
      <c r="I25" s="282"/>
      <c r="J25" s="282"/>
      <c r="K25" s="282"/>
      <c r="L25" s="282"/>
      <c r="M25" s="282"/>
      <c r="N25" s="282"/>
      <c r="O25" s="283"/>
      <c r="P25" s="283"/>
      <c r="Q25" s="283"/>
      <c r="R25" s="283"/>
      <c r="S25" s="283"/>
      <c r="T25" s="283"/>
      <c r="U25" s="283"/>
      <c r="V25" s="283"/>
      <c r="W25" s="283"/>
      <c r="X25" s="283"/>
      <c r="Y25" s="283"/>
      <c r="Z25" s="282"/>
      <c r="AA25" s="282"/>
      <c r="AB25" s="282"/>
      <c r="AC25" s="282"/>
      <c r="AD25" s="282"/>
      <c r="AE25" s="282"/>
      <c r="AF25" s="282"/>
      <c r="AG25" s="282"/>
      <c r="AH25" s="282"/>
      <c r="AI25" s="282"/>
      <c r="AJ25" s="282"/>
      <c r="AK25" s="282"/>
      <c r="AL25" s="282"/>
      <c r="AM25" s="282"/>
      <c r="AN25" s="282"/>
      <c r="AO25" s="282"/>
      <c r="AP25" s="282"/>
      <c r="AQ25" s="286"/>
      <c r="AR25" s="275"/>
    </row>
    <row r="26" spans="1:56" ht="18.75" customHeight="1" thickBot="1" x14ac:dyDescent="0.2">
      <c r="A26" s="275"/>
      <c r="B26" s="311"/>
      <c r="C26" s="276"/>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312"/>
      <c r="AR26" s="275"/>
    </row>
    <row r="27" spans="1:56" s="274" customFormat="1" ht="22.5" customHeight="1" x14ac:dyDescent="0.15">
      <c r="B27" s="313" t="s">
        <v>403</v>
      </c>
      <c r="C27" s="274" t="s">
        <v>404</v>
      </c>
    </row>
    <row r="28" spans="1:56" s="274" customFormat="1" ht="22.5" customHeight="1" x14ac:dyDescent="0.15">
      <c r="B28" s="274">
        <v>2</v>
      </c>
      <c r="C28" s="274" t="s">
        <v>411</v>
      </c>
    </row>
    <row r="29" spans="1:56" s="274" customFormat="1" ht="22.5" customHeight="1" x14ac:dyDescent="0.15">
      <c r="B29" s="274">
        <v>3</v>
      </c>
      <c r="C29" s="274" t="s">
        <v>406</v>
      </c>
    </row>
  </sheetData>
  <mergeCells count="11">
    <mergeCell ref="F17:I18"/>
    <mergeCell ref="AG21:AK22"/>
    <mergeCell ref="Q23:T23"/>
    <mergeCell ref="B4:D4"/>
    <mergeCell ref="E4:AA4"/>
    <mergeCell ref="AF9:AL10"/>
    <mergeCell ref="Q12:U13"/>
    <mergeCell ref="V12:Z13"/>
    <mergeCell ref="Q14:U15"/>
    <mergeCell ref="V14:Z15"/>
    <mergeCell ref="F15:I16"/>
  </mergeCells>
  <phoneticPr fontId="4"/>
  <printOptions horizontalCentered="1" verticalCentered="1"/>
  <pageMargins left="0.19685039370078741" right="0.19685039370078741" top="0.55118110236220474" bottom="0.47244094488188981"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2F6B0"/>
    <pageSetUpPr fitToPage="1"/>
  </sheetPr>
  <dimension ref="A1:B16"/>
  <sheetViews>
    <sheetView zoomScaleNormal="100" zoomScaleSheetLayoutView="80" workbookViewId="0">
      <selection activeCell="A2" sqref="A2:B2"/>
    </sheetView>
  </sheetViews>
  <sheetFormatPr defaultColWidth="6.625" defaultRowHeight="12" x14ac:dyDescent="0.15"/>
  <cols>
    <col min="1" max="1" width="23.125" style="315" customWidth="1"/>
    <col min="2" max="2" width="53.125" style="315" customWidth="1"/>
    <col min="3" max="3" width="2.25" style="315" customWidth="1"/>
    <col min="4" max="16384" width="6.625" style="315"/>
  </cols>
  <sheetData>
    <row r="1" spans="1:2" ht="16.899999999999999" customHeight="1" x14ac:dyDescent="0.15">
      <c r="A1" s="314" t="s">
        <v>412</v>
      </c>
    </row>
    <row r="2" spans="1:2" ht="32.450000000000003" customHeight="1" thickBot="1" x14ac:dyDescent="0.2">
      <c r="A2" s="930" t="s">
        <v>484</v>
      </c>
      <c r="B2" s="930"/>
    </row>
    <row r="3" spans="1:2" s="318" customFormat="1" ht="24.95" customHeight="1" x14ac:dyDescent="0.15">
      <c r="A3" s="316" t="s">
        <v>413</v>
      </c>
      <c r="B3" s="317"/>
    </row>
    <row r="4" spans="1:2" s="318" customFormat="1" ht="24.95" customHeight="1" thickBot="1" x14ac:dyDescent="0.2">
      <c r="A4" s="319" t="s">
        <v>414</v>
      </c>
      <c r="B4" s="320"/>
    </row>
    <row r="5" spans="1:2" s="318" customFormat="1" ht="20.100000000000001" customHeight="1" thickBot="1" x14ac:dyDescent="0.2">
      <c r="A5" s="321"/>
      <c r="B5" s="322"/>
    </row>
    <row r="6" spans="1:2" s="318" customFormat="1" ht="33.75" customHeight="1" x14ac:dyDescent="0.15">
      <c r="A6" s="931" t="s">
        <v>415</v>
      </c>
      <c r="B6" s="932"/>
    </row>
    <row r="7" spans="1:2" s="318" customFormat="1" ht="24.95" customHeight="1" x14ac:dyDescent="0.15">
      <c r="A7" s="933" t="s">
        <v>416</v>
      </c>
      <c r="B7" s="934"/>
    </row>
    <row r="8" spans="1:2" s="318" customFormat="1" ht="99.95" customHeight="1" x14ac:dyDescent="0.15">
      <c r="A8" s="935"/>
      <c r="B8" s="936"/>
    </row>
    <row r="9" spans="1:2" s="318" customFormat="1" ht="24.95" customHeight="1" x14ac:dyDescent="0.15">
      <c r="A9" s="924" t="s">
        <v>417</v>
      </c>
      <c r="B9" s="925"/>
    </row>
    <row r="10" spans="1:2" s="318" customFormat="1" ht="99.95" customHeight="1" x14ac:dyDescent="0.15">
      <c r="A10" s="926"/>
      <c r="B10" s="927"/>
    </row>
    <row r="11" spans="1:2" s="318" customFormat="1" ht="24.95" customHeight="1" x14ac:dyDescent="0.15">
      <c r="A11" s="924" t="s">
        <v>418</v>
      </c>
      <c r="B11" s="925"/>
    </row>
    <row r="12" spans="1:2" s="318" customFormat="1" ht="99.95" customHeight="1" x14ac:dyDescent="0.15">
      <c r="A12" s="926"/>
      <c r="B12" s="927"/>
    </row>
    <row r="13" spans="1:2" s="318" customFormat="1" ht="24.95" customHeight="1" x14ac:dyDescent="0.15">
      <c r="A13" s="924"/>
      <c r="B13" s="925"/>
    </row>
    <row r="14" spans="1:2" s="318" customFormat="1" ht="99.95" customHeight="1" thickBot="1" x14ac:dyDescent="0.2">
      <c r="A14" s="928"/>
      <c r="B14" s="929"/>
    </row>
    <row r="15" spans="1:2" s="318" customFormat="1" ht="13.5" x14ac:dyDescent="0.15">
      <c r="A15" s="323"/>
      <c r="B15" s="323"/>
    </row>
    <row r="16" spans="1:2" ht="16.899999999999999" customHeight="1" x14ac:dyDescent="0.15">
      <c r="A16" s="314" t="s">
        <v>419</v>
      </c>
    </row>
  </sheetData>
  <mergeCells count="10">
    <mergeCell ref="A11:B11"/>
    <mergeCell ref="A12:B12"/>
    <mergeCell ref="A13:B13"/>
    <mergeCell ref="A14:B14"/>
    <mergeCell ref="A2:B2"/>
    <mergeCell ref="A6:B6"/>
    <mergeCell ref="A7:B7"/>
    <mergeCell ref="A8:B8"/>
    <mergeCell ref="A9:B9"/>
    <mergeCell ref="A10:B10"/>
  </mergeCells>
  <phoneticPr fontId="4"/>
  <printOptions horizontalCentered="1"/>
  <pageMargins left="0.70866141732283472" right="0.70866141732283472" top="0.74803149606299213" bottom="0.74803149606299213" header="0.31496062992125984" footer="0.3149606299212598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2F6B0"/>
  </sheetPr>
  <dimension ref="A1:AG55"/>
  <sheetViews>
    <sheetView view="pageBreakPreview" zoomScale="80" zoomScaleNormal="100" zoomScaleSheetLayoutView="80" workbookViewId="0">
      <selection activeCell="A2" sqref="A2:B2"/>
    </sheetView>
  </sheetViews>
  <sheetFormatPr defaultColWidth="3.125" defaultRowHeight="17.100000000000001" customHeight="1" x14ac:dyDescent="0.15"/>
  <cols>
    <col min="1" max="32" width="3" style="325" customWidth="1"/>
    <col min="33" max="16384" width="3.125" style="325"/>
  </cols>
  <sheetData>
    <row r="1" spans="1:32" ht="17.100000000000001" customHeight="1" x14ac:dyDescent="0.15">
      <c r="A1" s="324"/>
      <c r="B1" s="324" t="s">
        <v>420</v>
      </c>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row>
    <row r="2" spans="1:32" ht="17.100000000000001" customHeight="1" x14ac:dyDescent="0.15">
      <c r="A2" s="324"/>
      <c r="B2" s="324"/>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row>
    <row r="3" spans="1:32" ht="17.100000000000001" customHeight="1" x14ac:dyDescent="0.15">
      <c r="A3" s="324"/>
      <c r="B3" s="943" t="s">
        <v>421</v>
      </c>
      <c r="C3" s="943"/>
      <c r="D3" s="943"/>
      <c r="E3" s="943"/>
      <c r="F3" s="943"/>
      <c r="G3" s="943"/>
      <c r="H3" s="943"/>
      <c r="I3" s="943"/>
      <c r="J3" s="943"/>
      <c r="K3" s="943"/>
      <c r="L3" s="943"/>
      <c r="M3" s="943"/>
      <c r="N3" s="943"/>
      <c r="O3" s="943"/>
      <c r="P3" s="943"/>
      <c r="Q3" s="943"/>
      <c r="R3" s="943"/>
      <c r="S3" s="943"/>
      <c r="T3" s="943"/>
      <c r="U3" s="943"/>
      <c r="V3" s="943"/>
      <c r="W3" s="943"/>
      <c r="X3" s="943"/>
      <c r="Y3" s="943"/>
      <c r="Z3" s="943"/>
      <c r="AA3" s="943"/>
      <c r="AB3" s="943"/>
      <c r="AC3" s="943"/>
      <c r="AD3" s="943"/>
      <c r="AE3" s="943"/>
      <c r="AF3" s="324"/>
    </row>
    <row r="4" spans="1:32" ht="17.100000000000001" customHeight="1" thickBot="1" x14ac:dyDescent="0.2">
      <c r="A4" s="324"/>
      <c r="B4" s="944"/>
      <c r="C4" s="944"/>
      <c r="D4" s="944"/>
      <c r="E4" s="944"/>
      <c r="F4" s="944"/>
      <c r="G4" s="944"/>
      <c r="H4" s="944"/>
      <c r="I4" s="944"/>
      <c r="J4" s="944"/>
      <c r="K4" s="944"/>
      <c r="L4" s="944"/>
      <c r="M4" s="944"/>
      <c r="N4" s="944"/>
      <c r="O4" s="944"/>
      <c r="P4" s="944"/>
      <c r="Q4" s="944"/>
      <c r="R4" s="944"/>
      <c r="S4" s="944"/>
      <c r="T4" s="944"/>
      <c r="U4" s="944"/>
      <c r="V4" s="944"/>
      <c r="W4" s="944"/>
      <c r="X4" s="944"/>
      <c r="Y4" s="944"/>
      <c r="Z4" s="944"/>
      <c r="AA4" s="944"/>
      <c r="AB4" s="944"/>
      <c r="AC4" s="944"/>
      <c r="AD4" s="944"/>
      <c r="AE4" s="944"/>
      <c r="AF4" s="324"/>
    </row>
    <row r="5" spans="1:32" ht="17.100000000000001" customHeight="1" x14ac:dyDescent="0.15">
      <c r="A5" s="324"/>
      <c r="B5" s="937" t="s">
        <v>422</v>
      </c>
      <c r="C5" s="938"/>
      <c r="D5" s="938"/>
      <c r="E5" s="938"/>
      <c r="F5" s="938"/>
      <c r="G5" s="938"/>
      <c r="H5" s="938"/>
      <c r="I5" s="938"/>
      <c r="J5" s="939"/>
      <c r="K5" s="948"/>
      <c r="L5" s="948"/>
      <c r="M5" s="948"/>
      <c r="N5" s="948"/>
      <c r="O5" s="948"/>
      <c r="P5" s="948"/>
      <c r="Q5" s="948"/>
      <c r="R5" s="948"/>
      <c r="S5" s="948"/>
      <c r="T5" s="948"/>
      <c r="U5" s="948"/>
      <c r="V5" s="948"/>
      <c r="W5" s="948"/>
      <c r="X5" s="948"/>
      <c r="Y5" s="948"/>
      <c r="Z5" s="948"/>
      <c r="AA5" s="948"/>
      <c r="AB5" s="948"/>
      <c r="AC5" s="948"/>
      <c r="AD5" s="948"/>
      <c r="AE5" s="949"/>
      <c r="AF5" s="324"/>
    </row>
    <row r="6" spans="1:32" ht="17.100000000000001" customHeight="1" x14ac:dyDescent="0.15">
      <c r="A6" s="324"/>
      <c r="B6" s="945"/>
      <c r="C6" s="946"/>
      <c r="D6" s="946"/>
      <c r="E6" s="946"/>
      <c r="F6" s="946"/>
      <c r="G6" s="946"/>
      <c r="H6" s="946"/>
      <c r="I6" s="946"/>
      <c r="J6" s="947"/>
      <c r="K6" s="950"/>
      <c r="L6" s="950"/>
      <c r="M6" s="950"/>
      <c r="N6" s="950"/>
      <c r="O6" s="950"/>
      <c r="P6" s="950"/>
      <c r="Q6" s="950"/>
      <c r="R6" s="950"/>
      <c r="S6" s="950"/>
      <c r="T6" s="950"/>
      <c r="U6" s="950"/>
      <c r="V6" s="950"/>
      <c r="W6" s="950"/>
      <c r="X6" s="950"/>
      <c r="Y6" s="950"/>
      <c r="Z6" s="950"/>
      <c r="AA6" s="950"/>
      <c r="AB6" s="950"/>
      <c r="AC6" s="950"/>
      <c r="AD6" s="950"/>
      <c r="AE6" s="951"/>
      <c r="AF6" s="324"/>
    </row>
    <row r="7" spans="1:32" ht="17.100000000000001" customHeight="1" x14ac:dyDescent="0.15">
      <c r="A7" s="324"/>
      <c r="B7" s="952" t="s">
        <v>423</v>
      </c>
      <c r="C7" s="953"/>
      <c r="D7" s="953"/>
      <c r="E7" s="953"/>
      <c r="F7" s="953"/>
      <c r="G7" s="953"/>
      <c r="H7" s="953"/>
      <c r="I7" s="953"/>
      <c r="J7" s="954"/>
      <c r="K7" s="958"/>
      <c r="L7" s="959"/>
      <c r="M7" s="959"/>
      <c r="N7" s="959"/>
      <c r="O7" s="959"/>
      <c r="P7" s="959"/>
      <c r="Q7" s="959"/>
      <c r="R7" s="959"/>
      <c r="S7" s="959"/>
      <c r="T7" s="959"/>
      <c r="U7" s="959"/>
      <c r="V7" s="959"/>
      <c r="W7" s="959"/>
      <c r="X7" s="959"/>
      <c r="Y7" s="959"/>
      <c r="Z7" s="959"/>
      <c r="AA7" s="959"/>
      <c r="AB7" s="959"/>
      <c r="AC7" s="959"/>
      <c r="AD7" s="959"/>
      <c r="AE7" s="960"/>
      <c r="AF7" s="324"/>
    </row>
    <row r="8" spans="1:32" ht="17.100000000000001" customHeight="1" thickBot="1" x14ac:dyDescent="0.2">
      <c r="A8" s="324"/>
      <c r="B8" s="955"/>
      <c r="C8" s="956"/>
      <c r="D8" s="956"/>
      <c r="E8" s="956"/>
      <c r="F8" s="956"/>
      <c r="G8" s="956"/>
      <c r="H8" s="956"/>
      <c r="I8" s="956"/>
      <c r="J8" s="957"/>
      <c r="K8" s="961"/>
      <c r="L8" s="961"/>
      <c r="M8" s="961"/>
      <c r="N8" s="961"/>
      <c r="O8" s="961"/>
      <c r="P8" s="961"/>
      <c r="Q8" s="961"/>
      <c r="R8" s="961"/>
      <c r="S8" s="961"/>
      <c r="T8" s="961"/>
      <c r="U8" s="961"/>
      <c r="V8" s="961"/>
      <c r="W8" s="961"/>
      <c r="X8" s="961"/>
      <c r="Y8" s="961"/>
      <c r="Z8" s="961"/>
      <c r="AA8" s="961"/>
      <c r="AB8" s="961"/>
      <c r="AC8" s="961"/>
      <c r="AD8" s="961"/>
      <c r="AE8" s="962"/>
      <c r="AF8" s="324"/>
    </row>
    <row r="9" spans="1:32" ht="17.100000000000001" customHeight="1" thickBot="1" x14ac:dyDescent="0.2">
      <c r="A9" s="324"/>
      <c r="B9" s="324"/>
      <c r="C9" s="324"/>
      <c r="D9" s="324"/>
      <c r="E9" s="324"/>
      <c r="F9" s="324"/>
      <c r="G9" s="324"/>
      <c r="H9" s="326"/>
      <c r="I9" s="324"/>
      <c r="J9" s="324"/>
      <c r="K9" s="324"/>
      <c r="L9" s="324"/>
      <c r="M9" s="324"/>
      <c r="N9" s="324"/>
      <c r="O9" s="324"/>
      <c r="P9" s="324"/>
      <c r="Q9" s="324"/>
      <c r="R9" s="324"/>
      <c r="S9" s="324"/>
      <c r="T9" s="324"/>
      <c r="U9" s="324"/>
      <c r="V9" s="324"/>
      <c r="W9" s="324"/>
      <c r="X9" s="324"/>
      <c r="Y9" s="324"/>
      <c r="Z9" s="324"/>
      <c r="AA9" s="324"/>
      <c r="AB9" s="324"/>
      <c r="AC9" s="324"/>
      <c r="AD9" s="324"/>
      <c r="AE9" s="324"/>
      <c r="AF9" s="324"/>
    </row>
    <row r="10" spans="1:32" ht="17.100000000000001" customHeight="1" x14ac:dyDescent="0.15">
      <c r="A10" s="324"/>
      <c r="B10" s="937" t="s">
        <v>424</v>
      </c>
      <c r="C10" s="938"/>
      <c r="D10" s="938"/>
      <c r="E10" s="938"/>
      <c r="F10" s="938"/>
      <c r="G10" s="938"/>
      <c r="H10" s="938"/>
      <c r="I10" s="938"/>
      <c r="J10" s="938"/>
      <c r="K10" s="938"/>
      <c r="L10" s="938"/>
      <c r="M10" s="938"/>
      <c r="N10" s="938"/>
      <c r="O10" s="938"/>
      <c r="P10" s="938"/>
      <c r="Q10" s="938"/>
      <c r="R10" s="938"/>
      <c r="S10" s="938"/>
      <c r="T10" s="938"/>
      <c r="U10" s="938"/>
      <c r="V10" s="938"/>
      <c r="W10" s="938"/>
      <c r="X10" s="938"/>
      <c r="Y10" s="938"/>
      <c r="Z10" s="938"/>
      <c r="AA10" s="938"/>
      <c r="AB10" s="938"/>
      <c r="AC10" s="938"/>
      <c r="AD10" s="938"/>
      <c r="AE10" s="939"/>
      <c r="AF10" s="324"/>
    </row>
    <row r="11" spans="1:32" ht="17.100000000000001" customHeight="1" thickBot="1" x14ac:dyDescent="0.2">
      <c r="A11" s="324"/>
      <c r="B11" s="940"/>
      <c r="C11" s="941"/>
      <c r="D11" s="941"/>
      <c r="E11" s="941"/>
      <c r="F11" s="941"/>
      <c r="G11" s="941"/>
      <c r="H11" s="941"/>
      <c r="I11" s="941"/>
      <c r="J11" s="941"/>
      <c r="K11" s="941"/>
      <c r="L11" s="941"/>
      <c r="M11" s="941"/>
      <c r="N11" s="941"/>
      <c r="O11" s="941"/>
      <c r="P11" s="941"/>
      <c r="Q11" s="941"/>
      <c r="R11" s="941"/>
      <c r="S11" s="941"/>
      <c r="T11" s="941"/>
      <c r="U11" s="941"/>
      <c r="V11" s="941"/>
      <c r="W11" s="941"/>
      <c r="X11" s="941"/>
      <c r="Y11" s="941"/>
      <c r="Z11" s="941"/>
      <c r="AA11" s="941"/>
      <c r="AB11" s="941"/>
      <c r="AC11" s="941"/>
      <c r="AD11" s="941"/>
      <c r="AE11" s="942"/>
      <c r="AF11" s="324"/>
    </row>
    <row r="12" spans="1:32" ht="17.100000000000001" customHeight="1" x14ac:dyDescent="0.15">
      <c r="A12" s="324"/>
      <c r="B12" s="963" t="s">
        <v>425</v>
      </c>
      <c r="C12" s="964"/>
      <c r="D12" s="964"/>
      <c r="E12" s="964"/>
      <c r="F12" s="964"/>
      <c r="G12" s="964"/>
      <c r="H12" s="964"/>
      <c r="I12" s="964"/>
      <c r="J12" s="964"/>
      <c r="K12" s="964"/>
      <c r="L12" s="964"/>
      <c r="M12" s="964"/>
      <c r="N12" s="964"/>
      <c r="O12" s="964"/>
      <c r="P12" s="964"/>
      <c r="Q12" s="964"/>
      <c r="R12" s="964"/>
      <c r="S12" s="964"/>
      <c r="T12" s="964"/>
      <c r="U12" s="964"/>
      <c r="V12" s="964"/>
      <c r="W12" s="964"/>
      <c r="X12" s="964"/>
      <c r="Y12" s="964"/>
      <c r="Z12" s="964"/>
      <c r="AA12" s="964"/>
      <c r="AB12" s="964"/>
      <c r="AC12" s="964"/>
      <c r="AD12" s="964"/>
      <c r="AE12" s="965"/>
      <c r="AF12" s="324"/>
    </row>
    <row r="13" spans="1:32" ht="17.100000000000001" customHeight="1" x14ac:dyDescent="0.15">
      <c r="A13" s="324"/>
      <c r="B13" s="327"/>
      <c r="C13" s="328" t="s">
        <v>426</v>
      </c>
      <c r="D13" s="329" t="s">
        <v>427</v>
      </c>
      <c r="E13" s="330"/>
      <c r="F13" s="330"/>
      <c r="G13" s="330"/>
      <c r="H13" s="330"/>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1"/>
      <c r="AF13" s="324"/>
    </row>
    <row r="14" spans="1:32" ht="17.100000000000001" customHeight="1" x14ac:dyDescent="0.15">
      <c r="A14" s="324"/>
      <c r="B14" s="327"/>
      <c r="C14" s="328" t="s">
        <v>428</v>
      </c>
      <c r="D14" s="329" t="s">
        <v>429</v>
      </c>
      <c r="E14" s="330"/>
      <c r="F14" s="330"/>
      <c r="G14" s="330"/>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1"/>
      <c r="AF14" s="324"/>
    </row>
    <row r="15" spans="1:32" ht="17.100000000000001" customHeight="1" x14ac:dyDescent="0.15">
      <c r="A15" s="332"/>
      <c r="B15" s="327"/>
      <c r="C15" s="328" t="s">
        <v>430</v>
      </c>
      <c r="D15" s="329" t="s">
        <v>431</v>
      </c>
      <c r="E15" s="330"/>
      <c r="F15" s="330"/>
      <c r="G15" s="330"/>
      <c r="H15" s="330"/>
      <c r="I15" s="330"/>
      <c r="J15" s="330"/>
      <c r="K15" s="330"/>
      <c r="L15" s="330"/>
      <c r="M15" s="330"/>
      <c r="N15" s="330"/>
      <c r="O15" s="330"/>
      <c r="P15" s="330"/>
      <c r="Q15" s="330"/>
      <c r="R15" s="330"/>
      <c r="S15" s="330"/>
      <c r="T15" s="330"/>
      <c r="U15" s="330"/>
      <c r="V15" s="330"/>
      <c r="W15" s="330"/>
      <c r="X15" s="330"/>
      <c r="Y15" s="330"/>
      <c r="Z15" s="330"/>
      <c r="AA15" s="330"/>
      <c r="AB15" s="330"/>
      <c r="AC15" s="330"/>
      <c r="AD15" s="330"/>
      <c r="AE15" s="331"/>
      <c r="AF15" s="324"/>
    </row>
    <row r="16" spans="1:32" ht="17.100000000000001" customHeight="1" x14ac:dyDescent="0.15">
      <c r="A16" s="332"/>
      <c r="B16" s="327"/>
      <c r="C16" s="328" t="s">
        <v>432</v>
      </c>
      <c r="D16" s="329" t="s">
        <v>433</v>
      </c>
      <c r="E16" s="330"/>
      <c r="F16" s="330"/>
      <c r="G16" s="330"/>
      <c r="H16" s="330"/>
      <c r="I16" s="330"/>
      <c r="J16" s="330"/>
      <c r="K16" s="330"/>
      <c r="L16" s="330"/>
      <c r="M16" s="330"/>
      <c r="N16" s="330"/>
      <c r="O16" s="330"/>
      <c r="P16" s="330"/>
      <c r="Q16" s="330"/>
      <c r="R16" s="330"/>
      <c r="S16" s="330"/>
      <c r="T16" s="330"/>
      <c r="U16" s="330"/>
      <c r="V16" s="330"/>
      <c r="W16" s="330"/>
      <c r="X16" s="330"/>
      <c r="Y16" s="330"/>
      <c r="Z16" s="330"/>
      <c r="AA16" s="330"/>
      <c r="AB16" s="330"/>
      <c r="AC16" s="330"/>
      <c r="AD16" s="330"/>
      <c r="AE16" s="331"/>
      <c r="AF16" s="324"/>
    </row>
    <row r="17" spans="1:33" ht="17.100000000000001" customHeight="1" x14ac:dyDescent="0.15">
      <c r="A17" s="324"/>
      <c r="B17" s="327"/>
      <c r="C17" s="328" t="s">
        <v>434</v>
      </c>
      <c r="D17" s="329" t="s">
        <v>435</v>
      </c>
      <c r="E17" s="330"/>
      <c r="F17" s="330"/>
      <c r="G17" s="330"/>
      <c r="H17" s="330"/>
      <c r="I17" s="330"/>
      <c r="J17" s="330"/>
      <c r="K17" s="330"/>
      <c r="L17" s="330"/>
      <c r="M17" s="330"/>
      <c r="N17" s="330"/>
      <c r="O17" s="330"/>
      <c r="P17" s="330"/>
      <c r="Q17" s="330"/>
      <c r="R17" s="330"/>
      <c r="S17" s="330"/>
      <c r="T17" s="330"/>
      <c r="U17" s="330"/>
      <c r="V17" s="330"/>
      <c r="W17" s="330"/>
      <c r="X17" s="330"/>
      <c r="Y17" s="330"/>
      <c r="Z17" s="330"/>
      <c r="AA17" s="330"/>
      <c r="AB17" s="330"/>
      <c r="AC17" s="330"/>
      <c r="AD17" s="330"/>
      <c r="AE17" s="331"/>
      <c r="AF17" s="324"/>
      <c r="AG17" s="333"/>
    </row>
    <row r="18" spans="1:33" ht="17.100000000000001" customHeight="1" x14ac:dyDescent="0.15">
      <c r="A18" s="324"/>
      <c r="B18" s="327"/>
      <c r="C18" s="330"/>
      <c r="D18" s="330"/>
      <c r="E18" s="330"/>
      <c r="F18" s="330"/>
      <c r="G18" s="330"/>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1"/>
      <c r="AF18" s="324"/>
      <c r="AG18" s="333"/>
    </row>
    <row r="19" spans="1:33" ht="17.100000000000001" customHeight="1" x14ac:dyDescent="0.15">
      <c r="A19" s="324"/>
      <c r="B19" s="334" t="s">
        <v>436</v>
      </c>
      <c r="C19" s="330"/>
      <c r="D19" s="330"/>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1"/>
      <c r="AF19" s="324"/>
    </row>
    <row r="20" spans="1:33" ht="17.100000000000001" customHeight="1" x14ac:dyDescent="0.15">
      <c r="A20" s="324"/>
      <c r="B20" s="327"/>
      <c r="C20" s="966" t="s">
        <v>437</v>
      </c>
      <c r="D20" s="966"/>
      <c r="E20" s="966"/>
      <c r="F20" s="966"/>
      <c r="G20" s="966"/>
      <c r="H20" s="966"/>
      <c r="I20" s="966"/>
      <c r="J20" s="966"/>
      <c r="K20" s="966"/>
      <c r="L20" s="966"/>
      <c r="M20" s="966"/>
      <c r="N20" s="966"/>
      <c r="O20" s="966"/>
      <c r="P20" s="966"/>
      <c r="Q20" s="966"/>
      <c r="R20" s="966"/>
      <c r="S20" s="966"/>
      <c r="T20" s="966"/>
      <c r="U20" s="966"/>
      <c r="V20" s="966"/>
      <c r="W20" s="966"/>
      <c r="X20" s="966"/>
      <c r="Y20" s="966"/>
      <c r="Z20" s="966"/>
      <c r="AA20" s="966"/>
      <c r="AB20" s="966"/>
      <c r="AC20" s="966"/>
      <c r="AD20" s="966"/>
      <c r="AE20" s="331"/>
      <c r="AF20" s="324"/>
    </row>
    <row r="21" spans="1:33" ht="17.100000000000001" customHeight="1" x14ac:dyDescent="0.15">
      <c r="A21" s="324"/>
      <c r="B21" s="327"/>
      <c r="C21" s="966"/>
      <c r="D21" s="966"/>
      <c r="E21" s="966"/>
      <c r="F21" s="966"/>
      <c r="G21" s="966"/>
      <c r="H21" s="966"/>
      <c r="I21" s="966"/>
      <c r="J21" s="966"/>
      <c r="K21" s="966"/>
      <c r="L21" s="966"/>
      <c r="M21" s="966"/>
      <c r="N21" s="966"/>
      <c r="O21" s="966"/>
      <c r="P21" s="966"/>
      <c r="Q21" s="966"/>
      <c r="R21" s="966"/>
      <c r="S21" s="966"/>
      <c r="T21" s="966"/>
      <c r="U21" s="966"/>
      <c r="V21" s="966"/>
      <c r="W21" s="966"/>
      <c r="X21" s="966"/>
      <c r="Y21" s="966"/>
      <c r="Z21" s="966"/>
      <c r="AA21" s="966"/>
      <c r="AB21" s="966"/>
      <c r="AC21" s="966"/>
      <c r="AD21" s="966"/>
      <c r="AE21" s="335"/>
      <c r="AF21" s="324"/>
    </row>
    <row r="22" spans="1:33" ht="17.100000000000001" customHeight="1" x14ac:dyDescent="0.15">
      <c r="A22" s="324"/>
      <c r="B22" s="327"/>
      <c r="C22" s="328" t="s">
        <v>438</v>
      </c>
      <c r="D22" s="329" t="s">
        <v>439</v>
      </c>
      <c r="AE22" s="335"/>
      <c r="AF22" s="324"/>
    </row>
    <row r="23" spans="1:33" ht="17.100000000000001" customHeight="1" x14ac:dyDescent="0.15">
      <c r="A23" s="324"/>
      <c r="B23" s="327"/>
      <c r="C23" s="330"/>
      <c r="D23" s="966" t="s">
        <v>440</v>
      </c>
      <c r="E23" s="966"/>
      <c r="F23" s="966"/>
      <c r="G23" s="966"/>
      <c r="H23" s="966"/>
      <c r="I23" s="966"/>
      <c r="J23" s="966"/>
      <c r="K23" s="966"/>
      <c r="L23" s="966"/>
      <c r="M23" s="966"/>
      <c r="N23" s="966"/>
      <c r="O23" s="966"/>
      <c r="P23" s="966"/>
      <c r="Q23" s="966"/>
      <c r="R23" s="966"/>
      <c r="S23" s="966"/>
      <c r="T23" s="966"/>
      <c r="U23" s="966"/>
      <c r="V23" s="966"/>
      <c r="W23" s="966"/>
      <c r="X23" s="966"/>
      <c r="Y23" s="966"/>
      <c r="Z23" s="966"/>
      <c r="AA23" s="966"/>
      <c r="AB23" s="966"/>
      <c r="AC23" s="966"/>
      <c r="AD23" s="966"/>
      <c r="AE23" s="331"/>
      <c r="AF23" s="324"/>
    </row>
    <row r="24" spans="1:33" ht="17.100000000000001" customHeight="1" x14ac:dyDescent="0.15">
      <c r="A24" s="332"/>
      <c r="C24" s="336"/>
      <c r="D24" s="966"/>
      <c r="E24" s="966"/>
      <c r="F24" s="966"/>
      <c r="G24" s="966"/>
      <c r="H24" s="966"/>
      <c r="I24" s="966"/>
      <c r="J24" s="966"/>
      <c r="K24" s="966"/>
      <c r="L24" s="966"/>
      <c r="M24" s="966"/>
      <c r="N24" s="966"/>
      <c r="O24" s="966"/>
      <c r="P24" s="966"/>
      <c r="Q24" s="966"/>
      <c r="R24" s="966"/>
      <c r="S24" s="966"/>
      <c r="T24" s="966"/>
      <c r="U24" s="966"/>
      <c r="V24" s="966"/>
      <c r="W24" s="966"/>
      <c r="X24" s="966"/>
      <c r="Y24" s="966"/>
      <c r="Z24" s="966"/>
      <c r="AA24" s="966"/>
      <c r="AB24" s="966"/>
      <c r="AC24" s="966"/>
      <c r="AD24" s="966"/>
      <c r="AE24" s="337"/>
      <c r="AF24" s="324"/>
    </row>
    <row r="25" spans="1:33" ht="17.100000000000001" customHeight="1" x14ac:dyDescent="0.15">
      <c r="A25" s="324"/>
      <c r="B25" s="338"/>
      <c r="C25" s="328" t="s">
        <v>441</v>
      </c>
      <c r="D25" s="339" t="s">
        <v>442</v>
      </c>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37"/>
      <c r="AF25" s="324"/>
    </row>
    <row r="26" spans="1:33" ht="17.100000000000001" customHeight="1" x14ac:dyDescent="0.15">
      <c r="A26" s="324"/>
      <c r="B26" s="338"/>
      <c r="C26" s="341"/>
      <c r="D26" s="966" t="s">
        <v>443</v>
      </c>
      <c r="E26" s="966"/>
      <c r="F26" s="966"/>
      <c r="G26" s="966"/>
      <c r="H26" s="966"/>
      <c r="I26" s="966"/>
      <c r="J26" s="966"/>
      <c r="K26" s="966"/>
      <c r="L26" s="966"/>
      <c r="M26" s="966"/>
      <c r="N26" s="966"/>
      <c r="O26" s="966"/>
      <c r="P26" s="966"/>
      <c r="Q26" s="966"/>
      <c r="R26" s="966"/>
      <c r="S26" s="966"/>
      <c r="T26" s="966"/>
      <c r="U26" s="966"/>
      <c r="V26" s="966"/>
      <c r="W26" s="966"/>
      <c r="X26" s="966"/>
      <c r="Y26" s="966"/>
      <c r="Z26" s="966"/>
      <c r="AA26" s="966"/>
      <c r="AB26" s="966"/>
      <c r="AC26" s="966"/>
      <c r="AD26" s="966"/>
      <c r="AE26" s="337"/>
      <c r="AF26" s="324"/>
    </row>
    <row r="27" spans="1:33" ht="17.100000000000001" customHeight="1" x14ac:dyDescent="0.15">
      <c r="A27" s="324"/>
      <c r="B27" s="338"/>
      <c r="C27" s="341"/>
      <c r="D27" s="966"/>
      <c r="E27" s="966"/>
      <c r="F27" s="966"/>
      <c r="G27" s="966"/>
      <c r="H27" s="966"/>
      <c r="I27" s="966"/>
      <c r="J27" s="966"/>
      <c r="K27" s="966"/>
      <c r="L27" s="966"/>
      <c r="M27" s="966"/>
      <c r="N27" s="966"/>
      <c r="O27" s="966"/>
      <c r="P27" s="966"/>
      <c r="Q27" s="966"/>
      <c r="R27" s="966"/>
      <c r="S27" s="966"/>
      <c r="T27" s="966"/>
      <c r="U27" s="966"/>
      <c r="V27" s="966"/>
      <c r="W27" s="966"/>
      <c r="X27" s="966"/>
      <c r="Y27" s="966"/>
      <c r="Z27" s="966"/>
      <c r="AA27" s="966"/>
      <c r="AB27" s="966"/>
      <c r="AC27" s="966"/>
      <c r="AD27" s="966"/>
      <c r="AE27" s="337"/>
      <c r="AF27" s="324"/>
    </row>
    <row r="28" spans="1:33" ht="17.100000000000001" customHeight="1" x14ac:dyDescent="0.15">
      <c r="A28" s="324"/>
      <c r="B28" s="338"/>
      <c r="C28" s="328" t="s">
        <v>444</v>
      </c>
      <c r="D28" s="342" t="s">
        <v>445</v>
      </c>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341"/>
      <c r="AE28" s="337"/>
      <c r="AF28" s="324"/>
    </row>
    <row r="29" spans="1:33" ht="17.100000000000001" customHeight="1" x14ac:dyDescent="0.15">
      <c r="A29" s="324"/>
      <c r="B29" s="338"/>
      <c r="C29" s="341"/>
      <c r="D29" s="967" t="s">
        <v>446</v>
      </c>
      <c r="E29" s="967"/>
      <c r="F29" s="967"/>
      <c r="G29" s="967"/>
      <c r="H29" s="967"/>
      <c r="I29" s="967"/>
      <c r="J29" s="967"/>
      <c r="K29" s="967"/>
      <c r="L29" s="967"/>
      <c r="M29" s="967"/>
      <c r="N29" s="967"/>
      <c r="O29" s="967"/>
      <c r="P29" s="967"/>
      <c r="Q29" s="967"/>
      <c r="R29" s="967"/>
      <c r="S29" s="967"/>
      <c r="T29" s="967"/>
      <c r="U29" s="967"/>
      <c r="V29" s="967"/>
      <c r="W29" s="967"/>
      <c r="X29" s="967"/>
      <c r="Y29" s="967"/>
      <c r="Z29" s="967"/>
      <c r="AA29" s="967"/>
      <c r="AB29" s="967"/>
      <c r="AC29" s="967"/>
      <c r="AD29" s="967"/>
      <c r="AE29" s="337"/>
      <c r="AF29" s="324"/>
    </row>
    <row r="30" spans="1:33" ht="17.100000000000001" customHeight="1" x14ac:dyDescent="0.15">
      <c r="A30" s="324"/>
      <c r="B30" s="338"/>
      <c r="C30" s="341"/>
      <c r="D30" s="966" t="s">
        <v>447</v>
      </c>
      <c r="E30" s="966"/>
      <c r="F30" s="966"/>
      <c r="G30" s="966"/>
      <c r="H30" s="966"/>
      <c r="I30" s="966"/>
      <c r="J30" s="966"/>
      <c r="K30" s="966"/>
      <c r="L30" s="966"/>
      <c r="M30" s="966"/>
      <c r="N30" s="966"/>
      <c r="O30" s="966"/>
      <c r="P30" s="966"/>
      <c r="Q30" s="966"/>
      <c r="R30" s="966"/>
      <c r="S30" s="966"/>
      <c r="T30" s="966"/>
      <c r="U30" s="966"/>
      <c r="V30" s="966"/>
      <c r="W30" s="966"/>
      <c r="X30" s="966"/>
      <c r="Y30" s="966"/>
      <c r="Z30" s="966"/>
      <c r="AA30" s="966"/>
      <c r="AB30" s="966"/>
      <c r="AC30" s="966"/>
      <c r="AD30" s="966"/>
      <c r="AE30" s="337"/>
      <c r="AF30" s="324"/>
    </row>
    <row r="31" spans="1:33" ht="17.100000000000001" customHeight="1" x14ac:dyDescent="0.15">
      <c r="A31" s="324"/>
      <c r="B31" s="338"/>
      <c r="C31" s="341"/>
      <c r="D31" s="966"/>
      <c r="E31" s="966"/>
      <c r="F31" s="966"/>
      <c r="G31" s="966"/>
      <c r="H31" s="966"/>
      <c r="I31" s="966"/>
      <c r="J31" s="966"/>
      <c r="K31" s="966"/>
      <c r="L31" s="966"/>
      <c r="M31" s="966"/>
      <c r="N31" s="966"/>
      <c r="O31" s="966"/>
      <c r="P31" s="966"/>
      <c r="Q31" s="966"/>
      <c r="R31" s="966"/>
      <c r="S31" s="966"/>
      <c r="T31" s="966"/>
      <c r="U31" s="966"/>
      <c r="V31" s="966"/>
      <c r="W31" s="966"/>
      <c r="X31" s="966"/>
      <c r="Y31" s="966"/>
      <c r="Z31" s="966"/>
      <c r="AA31" s="966"/>
      <c r="AB31" s="966"/>
      <c r="AC31" s="966"/>
      <c r="AD31" s="966"/>
      <c r="AE31" s="337"/>
      <c r="AF31" s="324"/>
    </row>
    <row r="32" spans="1:33" ht="17.100000000000001" customHeight="1" x14ac:dyDescent="0.15">
      <c r="A32" s="332"/>
      <c r="B32" s="338"/>
      <c r="C32" s="328" t="s">
        <v>448</v>
      </c>
      <c r="D32" s="342" t="s">
        <v>449</v>
      </c>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37"/>
      <c r="AF32" s="324"/>
    </row>
    <row r="33" spans="1:32" ht="17.100000000000001" customHeight="1" x14ac:dyDescent="0.15">
      <c r="A33" s="332"/>
      <c r="B33" s="338"/>
      <c r="C33" s="341"/>
      <c r="D33" s="968" t="s">
        <v>450</v>
      </c>
      <c r="E33" s="968"/>
      <c r="F33" s="968"/>
      <c r="G33" s="968"/>
      <c r="H33" s="968"/>
      <c r="I33" s="968"/>
      <c r="J33" s="968"/>
      <c r="K33" s="968"/>
      <c r="L33" s="968"/>
      <c r="M33" s="968"/>
      <c r="N33" s="968"/>
      <c r="O33" s="968"/>
      <c r="P33" s="968"/>
      <c r="Q33" s="968"/>
      <c r="R33" s="968"/>
      <c r="S33" s="968"/>
      <c r="T33" s="968"/>
      <c r="U33" s="968"/>
      <c r="V33" s="968"/>
      <c r="W33" s="968"/>
      <c r="X33" s="968"/>
      <c r="Y33" s="968"/>
      <c r="Z33" s="968"/>
      <c r="AA33" s="968"/>
      <c r="AB33" s="968"/>
      <c r="AC33" s="968"/>
      <c r="AD33" s="968"/>
      <c r="AE33" s="337"/>
      <c r="AF33" s="324"/>
    </row>
    <row r="34" spans="1:32" ht="17.100000000000001" customHeight="1" x14ac:dyDescent="0.15">
      <c r="A34" s="332"/>
      <c r="B34" s="338"/>
      <c r="C34" s="341"/>
      <c r="D34" s="968"/>
      <c r="E34" s="968"/>
      <c r="F34" s="968"/>
      <c r="G34" s="968"/>
      <c r="H34" s="968"/>
      <c r="I34" s="968"/>
      <c r="J34" s="968"/>
      <c r="K34" s="968"/>
      <c r="L34" s="968"/>
      <c r="M34" s="968"/>
      <c r="N34" s="968"/>
      <c r="O34" s="968"/>
      <c r="P34" s="968"/>
      <c r="Q34" s="968"/>
      <c r="R34" s="968"/>
      <c r="S34" s="968"/>
      <c r="T34" s="968"/>
      <c r="U34" s="968"/>
      <c r="V34" s="968"/>
      <c r="W34" s="968"/>
      <c r="X34" s="968"/>
      <c r="Y34" s="968"/>
      <c r="Z34" s="968"/>
      <c r="AA34" s="968"/>
      <c r="AB34" s="968"/>
      <c r="AC34" s="968"/>
      <c r="AD34" s="968"/>
      <c r="AE34" s="337"/>
      <c r="AF34" s="324"/>
    </row>
    <row r="35" spans="1:32" ht="17.100000000000001" customHeight="1" x14ac:dyDescent="0.15">
      <c r="A35" s="332"/>
      <c r="B35" s="338"/>
      <c r="C35" s="328" t="s">
        <v>434</v>
      </c>
      <c r="D35" s="342" t="s">
        <v>451</v>
      </c>
      <c r="E35" s="341"/>
      <c r="F35" s="341"/>
      <c r="G35" s="341"/>
      <c r="H35" s="341"/>
      <c r="I35" s="341"/>
      <c r="J35" s="341"/>
      <c r="K35" s="341"/>
      <c r="L35" s="341"/>
      <c r="M35" s="341"/>
      <c r="N35" s="341"/>
      <c r="O35" s="341"/>
      <c r="P35" s="341"/>
      <c r="Q35" s="341"/>
      <c r="R35" s="341"/>
      <c r="S35" s="341"/>
      <c r="T35" s="341"/>
      <c r="U35" s="341"/>
      <c r="V35" s="341"/>
      <c r="W35" s="341"/>
      <c r="X35" s="341"/>
      <c r="Y35" s="341"/>
      <c r="Z35" s="341"/>
      <c r="AA35" s="341"/>
      <c r="AB35" s="341"/>
      <c r="AC35" s="341"/>
      <c r="AD35" s="341"/>
      <c r="AE35" s="337"/>
      <c r="AF35" s="324"/>
    </row>
    <row r="36" spans="1:32" ht="17.100000000000001" customHeight="1" x14ac:dyDescent="0.15">
      <c r="A36" s="332"/>
      <c r="B36" s="338"/>
      <c r="C36" s="341"/>
      <c r="D36" s="966" t="s">
        <v>452</v>
      </c>
      <c r="E36" s="966"/>
      <c r="F36" s="966"/>
      <c r="G36" s="966"/>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337"/>
      <c r="AF36" s="324"/>
    </row>
    <row r="37" spans="1:32" ht="17.100000000000001" customHeight="1" x14ac:dyDescent="0.15">
      <c r="A37" s="332"/>
      <c r="B37" s="341"/>
      <c r="C37" s="341"/>
      <c r="D37" s="966"/>
      <c r="E37" s="966"/>
      <c r="F37" s="966"/>
      <c r="G37" s="966"/>
      <c r="H37" s="966"/>
      <c r="I37" s="966"/>
      <c r="J37" s="966"/>
      <c r="K37" s="966"/>
      <c r="L37" s="966"/>
      <c r="M37" s="966"/>
      <c r="N37" s="966"/>
      <c r="O37" s="966"/>
      <c r="P37" s="966"/>
      <c r="Q37" s="966"/>
      <c r="R37" s="966"/>
      <c r="S37" s="966"/>
      <c r="T37" s="966"/>
      <c r="U37" s="966"/>
      <c r="V37" s="966"/>
      <c r="W37" s="966"/>
      <c r="X37" s="966"/>
      <c r="Y37" s="966"/>
      <c r="Z37" s="966"/>
      <c r="AA37" s="966"/>
      <c r="AB37" s="966"/>
      <c r="AC37" s="966"/>
      <c r="AD37" s="966"/>
      <c r="AE37" s="337"/>
      <c r="AF37" s="324"/>
    </row>
    <row r="38" spans="1:32" ht="17.100000000000001" customHeight="1" x14ac:dyDescent="0.15">
      <c r="A38" s="332"/>
      <c r="B38" s="341"/>
      <c r="C38" s="328" t="s">
        <v>453</v>
      </c>
      <c r="D38" s="343" t="s">
        <v>454</v>
      </c>
      <c r="E38" s="344"/>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37"/>
      <c r="AF38" s="324"/>
    </row>
    <row r="39" spans="1:32" ht="17.100000000000001" customHeight="1" x14ac:dyDescent="0.15">
      <c r="A39" s="332"/>
      <c r="C39" s="341"/>
      <c r="D39" s="966" t="s">
        <v>455</v>
      </c>
      <c r="E39" s="966"/>
      <c r="F39" s="966"/>
      <c r="G39" s="966"/>
      <c r="H39" s="966"/>
      <c r="I39" s="966"/>
      <c r="J39" s="966"/>
      <c r="K39" s="966"/>
      <c r="L39" s="966"/>
      <c r="M39" s="966"/>
      <c r="N39" s="966"/>
      <c r="O39" s="966"/>
      <c r="P39" s="966"/>
      <c r="Q39" s="966"/>
      <c r="R39" s="966"/>
      <c r="S39" s="966"/>
      <c r="T39" s="966"/>
      <c r="U39" s="966"/>
      <c r="V39" s="966"/>
      <c r="W39" s="966"/>
      <c r="X39" s="966"/>
      <c r="Y39" s="966"/>
      <c r="Z39" s="966"/>
      <c r="AA39" s="966"/>
      <c r="AB39" s="966"/>
      <c r="AC39" s="966"/>
      <c r="AD39" s="966"/>
      <c r="AE39" s="337"/>
      <c r="AF39" s="324"/>
    </row>
    <row r="40" spans="1:32" ht="17.100000000000001" customHeight="1" x14ac:dyDescent="0.15">
      <c r="A40" s="332"/>
      <c r="C40" s="341"/>
      <c r="D40" s="966"/>
      <c r="E40" s="966"/>
      <c r="F40" s="966"/>
      <c r="G40" s="966"/>
      <c r="H40" s="966"/>
      <c r="I40" s="966"/>
      <c r="J40" s="966"/>
      <c r="K40" s="966"/>
      <c r="L40" s="966"/>
      <c r="M40" s="966"/>
      <c r="N40" s="966"/>
      <c r="O40" s="966"/>
      <c r="P40" s="966"/>
      <c r="Q40" s="966"/>
      <c r="R40" s="966"/>
      <c r="S40" s="966"/>
      <c r="T40" s="966"/>
      <c r="U40" s="966"/>
      <c r="V40" s="966"/>
      <c r="W40" s="966"/>
      <c r="X40" s="966"/>
      <c r="Y40" s="966"/>
      <c r="Z40" s="966"/>
      <c r="AA40" s="966"/>
      <c r="AB40" s="966"/>
      <c r="AC40" s="966"/>
      <c r="AD40" s="966"/>
      <c r="AE40" s="337"/>
      <c r="AF40" s="324"/>
    </row>
    <row r="41" spans="1:32" ht="17.100000000000001" customHeight="1" x14ac:dyDescent="0.15">
      <c r="A41" s="332"/>
      <c r="C41" s="341"/>
      <c r="D41" s="344"/>
      <c r="E41" s="344"/>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37"/>
      <c r="AF41" s="324"/>
    </row>
    <row r="42" spans="1:32" ht="17.100000000000001" customHeight="1" x14ac:dyDescent="0.15">
      <c r="A42" s="332"/>
      <c r="B42" s="334" t="s">
        <v>456</v>
      </c>
      <c r="C42" s="336"/>
      <c r="D42" s="336"/>
      <c r="E42" s="336"/>
      <c r="F42" s="336"/>
      <c r="G42" s="336"/>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45"/>
      <c r="AF42" s="324"/>
    </row>
    <row r="43" spans="1:32" ht="17.100000000000001" customHeight="1" x14ac:dyDescent="0.15">
      <c r="A43" s="332"/>
      <c r="B43" s="334"/>
      <c r="C43" s="346" t="s">
        <v>457</v>
      </c>
      <c r="D43" s="968" t="s">
        <v>458</v>
      </c>
      <c r="E43" s="968"/>
      <c r="F43" s="968"/>
      <c r="G43" s="968"/>
      <c r="H43" s="968"/>
      <c r="I43" s="968"/>
      <c r="J43" s="968"/>
      <c r="K43" s="968"/>
      <c r="L43" s="968"/>
      <c r="M43" s="968"/>
      <c r="N43" s="968"/>
      <c r="O43" s="968"/>
      <c r="P43" s="968"/>
      <c r="Q43" s="968"/>
      <c r="R43" s="968"/>
      <c r="S43" s="968"/>
      <c r="T43" s="968"/>
      <c r="U43" s="968"/>
      <c r="V43" s="968"/>
      <c r="W43" s="968"/>
      <c r="X43" s="968"/>
      <c r="Y43" s="968"/>
      <c r="Z43" s="968"/>
      <c r="AA43" s="968"/>
      <c r="AB43" s="968"/>
      <c r="AC43" s="968"/>
      <c r="AD43" s="968"/>
      <c r="AE43" s="347"/>
      <c r="AF43" s="324"/>
    </row>
    <row r="44" spans="1:32" ht="17.100000000000001" customHeight="1" x14ac:dyDescent="0.15">
      <c r="A44" s="332"/>
      <c r="B44" s="334"/>
      <c r="C44" s="348"/>
      <c r="D44" s="968"/>
      <c r="E44" s="968"/>
      <c r="F44" s="968"/>
      <c r="G44" s="968"/>
      <c r="H44" s="968"/>
      <c r="I44" s="968"/>
      <c r="J44" s="968"/>
      <c r="K44" s="968"/>
      <c r="L44" s="968"/>
      <c r="M44" s="968"/>
      <c r="N44" s="968"/>
      <c r="O44" s="968"/>
      <c r="P44" s="968"/>
      <c r="Q44" s="968"/>
      <c r="R44" s="968"/>
      <c r="S44" s="968"/>
      <c r="T44" s="968"/>
      <c r="U44" s="968"/>
      <c r="V44" s="968"/>
      <c r="W44" s="968"/>
      <c r="X44" s="968"/>
      <c r="Y44" s="968"/>
      <c r="Z44" s="968"/>
      <c r="AA44" s="968"/>
      <c r="AB44" s="968"/>
      <c r="AC44" s="968"/>
      <c r="AD44" s="968"/>
      <c r="AE44" s="347"/>
      <c r="AF44" s="324"/>
    </row>
    <row r="45" spans="1:32" ht="17.100000000000001" customHeight="1" x14ac:dyDescent="0.15">
      <c r="A45" s="332"/>
      <c r="B45" s="334"/>
      <c r="C45" s="346" t="s">
        <v>459</v>
      </c>
      <c r="D45" s="968" t="s">
        <v>460</v>
      </c>
      <c r="E45" s="968"/>
      <c r="F45" s="968"/>
      <c r="G45" s="968"/>
      <c r="H45" s="968"/>
      <c r="I45" s="968"/>
      <c r="J45" s="968"/>
      <c r="K45" s="968"/>
      <c r="L45" s="968"/>
      <c r="M45" s="968"/>
      <c r="N45" s="968"/>
      <c r="O45" s="968"/>
      <c r="P45" s="968"/>
      <c r="Q45" s="968"/>
      <c r="R45" s="968"/>
      <c r="S45" s="968"/>
      <c r="T45" s="968"/>
      <c r="U45" s="968"/>
      <c r="V45" s="968"/>
      <c r="W45" s="968"/>
      <c r="X45" s="968"/>
      <c r="Y45" s="968"/>
      <c r="Z45" s="968"/>
      <c r="AA45" s="968"/>
      <c r="AB45" s="968"/>
      <c r="AC45" s="968"/>
      <c r="AD45" s="968"/>
      <c r="AE45" s="347"/>
      <c r="AF45" s="324"/>
    </row>
    <row r="46" spans="1:32" ht="17.100000000000001" customHeight="1" x14ac:dyDescent="0.15">
      <c r="A46" s="332"/>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45"/>
      <c r="AF46" s="324"/>
    </row>
    <row r="47" spans="1:32" ht="17.100000000000001" customHeight="1" x14ac:dyDescent="0.15">
      <c r="A47" s="332"/>
      <c r="B47" s="334"/>
      <c r="C47" s="336"/>
      <c r="D47" s="336"/>
      <c r="E47" s="336"/>
      <c r="F47" s="336"/>
      <c r="G47" s="336"/>
      <c r="H47" s="336"/>
      <c r="I47" s="336"/>
      <c r="J47" s="336"/>
      <c r="K47" s="336"/>
      <c r="L47" s="336"/>
      <c r="M47" s="336"/>
      <c r="N47" s="336"/>
      <c r="O47" s="336"/>
      <c r="P47" s="336"/>
      <c r="Q47" s="336"/>
      <c r="R47" s="336"/>
      <c r="S47" s="336"/>
      <c r="T47" s="336"/>
      <c r="U47" s="336"/>
      <c r="V47" s="336"/>
      <c r="W47" s="336"/>
      <c r="X47" s="336"/>
      <c r="Y47" s="336"/>
      <c r="Z47" s="336"/>
      <c r="AA47" s="336"/>
      <c r="AB47" s="336"/>
      <c r="AC47" s="336"/>
      <c r="AD47" s="336"/>
      <c r="AE47" s="345"/>
      <c r="AF47" s="324"/>
    </row>
    <row r="48" spans="1:32" ht="17.100000000000001" customHeight="1" x14ac:dyDescent="0.15">
      <c r="A48" s="332"/>
      <c r="B48" s="334"/>
      <c r="C48" s="328"/>
      <c r="D48" s="329"/>
      <c r="E48" s="336"/>
      <c r="F48" s="336"/>
      <c r="G48" s="336"/>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45"/>
      <c r="AF48" s="324"/>
    </row>
    <row r="49" spans="1:32" ht="17.100000000000001" customHeight="1" x14ac:dyDescent="0.15">
      <c r="A49" s="324"/>
      <c r="B49" s="334"/>
      <c r="C49" s="348"/>
      <c r="D49" s="349"/>
      <c r="E49" s="336"/>
      <c r="F49" s="336"/>
      <c r="G49" s="336"/>
      <c r="H49" s="336"/>
      <c r="I49" s="336"/>
      <c r="J49" s="336"/>
      <c r="K49" s="336"/>
      <c r="L49" s="336"/>
      <c r="M49" s="336"/>
      <c r="N49" s="336"/>
      <c r="O49" s="336"/>
      <c r="P49" s="336"/>
      <c r="Q49" s="336"/>
      <c r="R49" s="336"/>
      <c r="S49" s="336"/>
      <c r="T49" s="336"/>
      <c r="U49" s="336"/>
      <c r="V49" s="336"/>
      <c r="W49" s="336"/>
      <c r="X49" s="336"/>
      <c r="Y49" s="336"/>
      <c r="Z49" s="336"/>
      <c r="AA49" s="336"/>
      <c r="AB49" s="336"/>
      <c r="AC49" s="336"/>
      <c r="AD49" s="336"/>
      <c r="AE49" s="345"/>
      <c r="AF49" s="324"/>
    </row>
    <row r="50" spans="1:32" ht="17.100000000000001" customHeight="1" x14ac:dyDescent="0.15">
      <c r="A50" s="324"/>
      <c r="B50" s="334"/>
      <c r="C50" s="346"/>
      <c r="D50" s="342"/>
      <c r="E50" s="336"/>
      <c r="F50" s="336"/>
      <c r="G50" s="336"/>
      <c r="H50" s="336"/>
      <c r="I50" s="336"/>
      <c r="J50" s="336"/>
      <c r="K50" s="336"/>
      <c r="L50" s="336"/>
      <c r="M50" s="336"/>
      <c r="N50" s="336"/>
      <c r="O50" s="336"/>
      <c r="P50" s="336"/>
      <c r="Q50" s="336"/>
      <c r="R50" s="336"/>
      <c r="S50" s="336"/>
      <c r="T50" s="336"/>
      <c r="U50" s="336"/>
      <c r="V50" s="336"/>
      <c r="W50" s="336"/>
      <c r="X50" s="336"/>
      <c r="Y50" s="336"/>
      <c r="Z50" s="336"/>
      <c r="AA50" s="336"/>
      <c r="AB50" s="336"/>
      <c r="AC50" s="336"/>
      <c r="AD50" s="336"/>
      <c r="AE50" s="345"/>
      <c r="AF50" s="324"/>
    </row>
    <row r="51" spans="1:32" ht="17.100000000000001" customHeight="1" x14ac:dyDescent="0.15">
      <c r="A51" s="324"/>
      <c r="B51" s="334"/>
      <c r="C51" s="348"/>
      <c r="D51" s="342"/>
      <c r="E51" s="336"/>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45"/>
      <c r="AF51" s="324"/>
    </row>
    <row r="52" spans="1:32" ht="17.100000000000001" customHeight="1" thickBot="1" x14ac:dyDescent="0.2">
      <c r="A52" s="324"/>
      <c r="B52" s="350"/>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2"/>
      <c r="AF52" s="324"/>
    </row>
    <row r="53" spans="1:32" ht="17.100000000000001" customHeight="1" x14ac:dyDescent="0.15">
      <c r="A53" s="324"/>
      <c r="B53" s="948" t="s">
        <v>461</v>
      </c>
      <c r="C53" s="948"/>
      <c r="D53" s="353" t="s">
        <v>462</v>
      </c>
      <c r="E53" s="324"/>
      <c r="F53" s="324"/>
      <c r="G53" s="324"/>
      <c r="H53" s="324"/>
      <c r="I53" s="324"/>
      <c r="J53" s="324"/>
      <c r="K53" s="324"/>
      <c r="L53" s="324"/>
      <c r="M53" s="324"/>
      <c r="N53" s="324"/>
      <c r="O53" s="324"/>
      <c r="P53" s="324"/>
      <c r="Q53" s="324"/>
      <c r="R53" s="324"/>
      <c r="S53" s="324"/>
      <c r="T53" s="324"/>
      <c r="U53" s="324"/>
      <c r="V53" s="324"/>
      <c r="W53" s="324"/>
      <c r="X53" s="324"/>
      <c r="Y53" s="324"/>
      <c r="Z53" s="324"/>
      <c r="AA53" s="324"/>
      <c r="AB53" s="324"/>
      <c r="AC53" s="324"/>
      <c r="AD53" s="324"/>
      <c r="AE53" s="324"/>
      <c r="AF53" s="324"/>
    </row>
    <row r="54" spans="1:32" ht="17.100000000000001" customHeight="1" x14ac:dyDescent="0.15">
      <c r="A54" s="324"/>
      <c r="B54" s="32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row>
    <row r="55" spans="1:32" ht="17.100000000000001" customHeight="1" x14ac:dyDescent="0.15">
      <c r="A55" s="324"/>
      <c r="AF55" s="324"/>
    </row>
  </sheetData>
  <mergeCells count="18">
    <mergeCell ref="B53:C53"/>
    <mergeCell ref="B12:AE12"/>
    <mergeCell ref="C20:AD21"/>
    <mergeCell ref="D23:AD24"/>
    <mergeCell ref="D26:AD27"/>
    <mergeCell ref="D29:AD29"/>
    <mergeCell ref="D30:AD31"/>
    <mergeCell ref="D33:AD34"/>
    <mergeCell ref="D36:AD37"/>
    <mergeCell ref="D39:AD40"/>
    <mergeCell ref="D43:AD44"/>
    <mergeCell ref="D45:AD45"/>
    <mergeCell ref="B10:AE11"/>
    <mergeCell ref="B3:AE4"/>
    <mergeCell ref="B5:J6"/>
    <mergeCell ref="K5:AE6"/>
    <mergeCell ref="B7:J8"/>
    <mergeCell ref="K7:AE8"/>
  </mergeCells>
  <phoneticPr fontId="4"/>
  <dataValidations count="1">
    <dataValidation type="list" allowBlank="1" showInputMessage="1" showErrorMessage="1" sqref="K7:AE8">
      <formula1>"自立援助訪問型サービス,健康向上通所型サービス"</formula1>
    </dataValidation>
  </dataValidations>
  <printOptions horizontalCentered="1" verticalCentered="1"/>
  <pageMargins left="0.39370078740157483" right="0.39370078740157483" top="0.19685039370078741" bottom="0.19685039370078741" header="0.31496062992125984" footer="0.31496062992125984"/>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09"/>
  <sheetViews>
    <sheetView zoomScale="90" zoomScaleNormal="90" zoomScaleSheetLayoutView="130" workbookViewId="0">
      <selection activeCell="N13" sqref="N13"/>
    </sheetView>
  </sheetViews>
  <sheetFormatPr defaultColWidth="6.625" defaultRowHeight="12.75" x14ac:dyDescent="0.15"/>
  <cols>
    <col min="1" max="1" width="4.75" style="354" customWidth="1"/>
    <col min="2" max="3" width="11.125" style="354" customWidth="1"/>
    <col min="4" max="5" width="9.625" style="354" customWidth="1"/>
    <col min="6" max="6" width="13.375" style="354" customWidth="1"/>
    <col min="7" max="12" width="4" style="354" customWidth="1"/>
    <col min="13" max="16384" width="6.625" style="354"/>
  </cols>
  <sheetData>
    <row r="1" spans="1:12" x14ac:dyDescent="0.15">
      <c r="A1" s="972" t="s">
        <v>463</v>
      </c>
      <c r="B1" s="972"/>
      <c r="C1" s="972"/>
      <c r="D1" s="972"/>
      <c r="E1" s="972"/>
      <c r="F1" s="972"/>
      <c r="G1" s="972"/>
      <c r="H1" s="972"/>
      <c r="I1" s="972"/>
      <c r="J1" s="972"/>
      <c r="K1" s="972"/>
      <c r="L1" s="972"/>
    </row>
    <row r="3" spans="1:12" ht="16.899999999999999" customHeight="1" x14ac:dyDescent="0.15">
      <c r="A3" s="930" t="s">
        <v>485</v>
      </c>
      <c r="B3" s="930"/>
      <c r="C3" s="930"/>
      <c r="D3" s="930"/>
      <c r="E3" s="930"/>
      <c r="F3" s="930"/>
      <c r="G3" s="930"/>
      <c r="H3" s="930"/>
      <c r="I3" s="930"/>
      <c r="J3" s="930"/>
      <c r="K3" s="930"/>
      <c r="L3" s="930"/>
    </row>
    <row r="4" spans="1:12" ht="16.899999999999999" customHeight="1" x14ac:dyDescent="0.15">
      <c r="A4" s="355"/>
      <c r="B4" s="355"/>
      <c r="C4" s="355"/>
      <c r="D4" s="355"/>
      <c r="E4" s="355"/>
      <c r="F4" s="355"/>
      <c r="G4" s="355"/>
      <c r="H4" s="355"/>
      <c r="I4" s="355"/>
      <c r="J4" s="355"/>
      <c r="K4" s="355"/>
      <c r="L4" s="355"/>
    </row>
    <row r="5" spans="1:12" ht="24" customHeight="1" x14ac:dyDescent="0.15">
      <c r="A5" s="356"/>
      <c r="B5" s="356"/>
      <c r="C5" s="356"/>
      <c r="D5" s="356"/>
      <c r="E5" s="356"/>
      <c r="F5" s="973"/>
      <c r="G5" s="973"/>
      <c r="H5" s="357" t="s">
        <v>464</v>
      </c>
      <c r="I5" s="357"/>
      <c r="J5" s="357" t="s">
        <v>465</v>
      </c>
      <c r="K5" s="357"/>
      <c r="L5" s="357" t="s">
        <v>466</v>
      </c>
    </row>
    <row r="6" spans="1:12" ht="16.899999999999999" customHeight="1" x14ac:dyDescent="0.15">
      <c r="A6" s="973"/>
      <c r="B6" s="973"/>
      <c r="C6" s="356" t="s">
        <v>467</v>
      </c>
      <c r="D6" s="356"/>
      <c r="E6" s="356"/>
      <c r="F6" s="356"/>
      <c r="G6" s="356"/>
      <c r="H6" s="356"/>
      <c r="I6" s="356"/>
      <c r="J6" s="356"/>
      <c r="K6" s="356"/>
      <c r="L6" s="356"/>
    </row>
    <row r="7" spans="1:12" ht="16.899999999999999" customHeight="1" x14ac:dyDescent="0.15">
      <c r="A7" s="358"/>
      <c r="B7" s="358"/>
      <c r="C7" s="358"/>
      <c r="D7" s="358"/>
      <c r="E7" s="358"/>
      <c r="F7" s="358"/>
      <c r="G7" s="358"/>
      <c r="H7" s="358"/>
      <c r="I7" s="358"/>
      <c r="J7" s="358"/>
      <c r="K7" s="358"/>
      <c r="L7" s="358"/>
    </row>
    <row r="8" spans="1:12" s="360" customFormat="1" ht="21" customHeight="1" x14ac:dyDescent="0.15">
      <c r="A8" s="974" t="s">
        <v>468</v>
      </c>
      <c r="B8" s="974"/>
      <c r="C8" s="974"/>
      <c r="D8" s="359" t="s">
        <v>469</v>
      </c>
      <c r="E8" s="975"/>
      <c r="F8" s="975"/>
      <c r="G8" s="975"/>
      <c r="H8" s="975"/>
      <c r="I8" s="975"/>
      <c r="J8" s="975"/>
      <c r="K8" s="975"/>
      <c r="L8" s="975"/>
    </row>
    <row r="9" spans="1:12" ht="21" customHeight="1" x14ac:dyDescent="0.15">
      <c r="A9" s="361"/>
      <c r="B9" s="361"/>
      <c r="C9" s="361"/>
      <c r="D9" s="362"/>
      <c r="E9" s="976"/>
      <c r="F9" s="976"/>
      <c r="G9" s="976"/>
      <c r="H9" s="976"/>
      <c r="I9" s="976"/>
      <c r="J9" s="976"/>
      <c r="K9" s="976"/>
      <c r="L9" s="976"/>
    </row>
    <row r="10" spans="1:12" ht="21" customHeight="1" x14ac:dyDescent="0.15">
      <c r="A10" s="361"/>
      <c r="B10" s="361"/>
      <c r="C10" s="361"/>
      <c r="D10" s="977" t="s">
        <v>470</v>
      </c>
      <c r="E10" s="977"/>
      <c r="F10" s="363"/>
      <c r="G10" s="363"/>
      <c r="H10" s="363"/>
      <c r="I10" s="363"/>
      <c r="J10" s="363"/>
      <c r="K10" s="363"/>
      <c r="L10" s="363"/>
    </row>
    <row r="11" spans="1:12" ht="34.5" customHeight="1" x14ac:dyDescent="0.15">
      <c r="D11" s="362"/>
      <c r="E11" s="978"/>
      <c r="F11" s="978"/>
      <c r="G11" s="978"/>
      <c r="H11" s="978"/>
      <c r="I11" s="978"/>
      <c r="J11" s="978"/>
      <c r="K11" s="978"/>
      <c r="L11" s="978"/>
    </row>
    <row r="12" spans="1:12" ht="27.75" customHeight="1" x14ac:dyDescent="0.15">
      <c r="A12" s="979"/>
      <c r="B12" s="979"/>
      <c r="C12" s="979"/>
      <c r="D12" s="979"/>
      <c r="E12" s="979"/>
      <c r="F12" s="979"/>
      <c r="G12" s="979"/>
      <c r="H12" s="979"/>
      <c r="I12" s="979"/>
      <c r="J12" s="979"/>
      <c r="K12" s="979"/>
      <c r="L12" s="979"/>
    </row>
    <row r="13" spans="1:12" ht="27.75" customHeight="1" x14ac:dyDescent="0.15">
      <c r="A13" s="364"/>
      <c r="B13" s="364"/>
      <c r="C13" s="364"/>
      <c r="D13" s="364"/>
      <c r="E13" s="364"/>
      <c r="F13" s="364"/>
      <c r="G13" s="364"/>
      <c r="H13" s="364"/>
      <c r="I13" s="364"/>
      <c r="J13" s="364"/>
      <c r="K13" s="364"/>
      <c r="L13" s="364"/>
    </row>
    <row r="14" spans="1:12" s="318" customFormat="1" ht="54.75" customHeight="1" x14ac:dyDescent="0.15">
      <c r="A14" s="980" t="s">
        <v>471</v>
      </c>
      <c r="B14" s="980"/>
      <c r="C14" s="980"/>
      <c r="D14" s="980"/>
      <c r="E14" s="980"/>
      <c r="F14" s="980"/>
      <c r="G14" s="980"/>
      <c r="H14" s="980"/>
      <c r="I14" s="980"/>
      <c r="J14" s="980"/>
      <c r="K14" s="980"/>
      <c r="L14" s="980"/>
    </row>
    <row r="15" spans="1:12" x14ac:dyDescent="0.15">
      <c r="A15" s="981" t="s">
        <v>472</v>
      </c>
      <c r="B15" s="981"/>
      <c r="C15" s="981"/>
      <c r="D15" s="981"/>
      <c r="E15" s="981"/>
      <c r="F15" s="981"/>
      <c r="G15" s="981"/>
      <c r="H15" s="981"/>
      <c r="I15" s="981"/>
      <c r="J15" s="981"/>
      <c r="K15" s="981"/>
      <c r="L15" s="981"/>
    </row>
    <row r="17" spans="1:12" ht="9" customHeight="1" x14ac:dyDescent="0.15">
      <c r="A17" s="969"/>
      <c r="B17" s="970"/>
      <c r="C17" s="970"/>
      <c r="D17" s="970"/>
      <c r="E17" s="970"/>
      <c r="F17" s="970"/>
      <c r="G17" s="970"/>
      <c r="H17" s="970"/>
      <c r="I17" s="970"/>
      <c r="J17" s="970"/>
      <c r="K17" s="970"/>
      <c r="L17" s="971"/>
    </row>
    <row r="18" spans="1:12" s="315" customFormat="1" ht="61.5" customHeight="1" x14ac:dyDescent="0.15">
      <c r="A18" s="984" t="s">
        <v>473</v>
      </c>
      <c r="B18" s="985"/>
      <c r="C18" s="985"/>
      <c r="D18" s="985"/>
      <c r="E18" s="985"/>
      <c r="F18" s="985"/>
      <c r="G18" s="985"/>
      <c r="H18" s="985"/>
      <c r="I18" s="985"/>
      <c r="J18" s="985"/>
      <c r="K18" s="985"/>
      <c r="L18" s="986"/>
    </row>
    <row r="19" spans="1:12" s="315" customFormat="1" ht="12" x14ac:dyDescent="0.15">
      <c r="A19" s="365" t="s">
        <v>474</v>
      </c>
      <c r="B19" s="985" t="s">
        <v>475</v>
      </c>
      <c r="C19" s="985"/>
      <c r="D19" s="985"/>
      <c r="E19" s="985"/>
      <c r="F19" s="985"/>
      <c r="G19" s="985"/>
      <c r="H19" s="985"/>
      <c r="I19" s="985"/>
      <c r="J19" s="985"/>
      <c r="K19" s="985"/>
      <c r="L19" s="986"/>
    </row>
    <row r="20" spans="1:12" s="315" customFormat="1" ht="92.25" customHeight="1" x14ac:dyDescent="0.15">
      <c r="A20" s="365" t="s">
        <v>476</v>
      </c>
      <c r="B20" s="987" t="s">
        <v>477</v>
      </c>
      <c r="C20" s="987"/>
      <c r="D20" s="987"/>
      <c r="E20" s="987"/>
      <c r="F20" s="987"/>
      <c r="G20" s="987"/>
      <c r="H20" s="987"/>
      <c r="I20" s="987"/>
      <c r="J20" s="987"/>
      <c r="K20" s="987"/>
      <c r="L20" s="988"/>
    </row>
    <row r="21" spans="1:12" s="315" customFormat="1" ht="42" customHeight="1" x14ac:dyDescent="0.15">
      <c r="A21" s="365" t="s">
        <v>478</v>
      </c>
      <c r="B21" s="987" t="s">
        <v>479</v>
      </c>
      <c r="C21" s="987"/>
      <c r="D21" s="987"/>
      <c r="E21" s="987"/>
      <c r="F21" s="987"/>
      <c r="G21" s="987"/>
      <c r="H21" s="987"/>
      <c r="I21" s="987"/>
      <c r="J21" s="987"/>
      <c r="K21" s="987"/>
      <c r="L21" s="988"/>
    </row>
    <row r="22" spans="1:12" s="315" customFormat="1" ht="45" customHeight="1" x14ac:dyDescent="0.15">
      <c r="A22" s="365" t="s">
        <v>480</v>
      </c>
      <c r="B22" s="987" t="s">
        <v>481</v>
      </c>
      <c r="C22" s="987"/>
      <c r="D22" s="987"/>
      <c r="E22" s="987"/>
      <c r="F22" s="987"/>
      <c r="G22" s="987"/>
      <c r="H22" s="987"/>
      <c r="I22" s="987"/>
      <c r="J22" s="987"/>
      <c r="K22" s="987"/>
      <c r="L22" s="988"/>
    </row>
    <row r="23" spans="1:12" s="315" customFormat="1" ht="34.5" customHeight="1" x14ac:dyDescent="0.15">
      <c r="A23" s="365" t="s">
        <v>482</v>
      </c>
      <c r="B23" s="987" t="s">
        <v>483</v>
      </c>
      <c r="C23" s="987"/>
      <c r="D23" s="987"/>
      <c r="E23" s="987"/>
      <c r="F23" s="987"/>
      <c r="G23" s="987"/>
      <c r="H23" s="987"/>
      <c r="I23" s="987"/>
      <c r="J23" s="987"/>
      <c r="K23" s="987"/>
      <c r="L23" s="988"/>
    </row>
    <row r="24" spans="1:12" s="315" customFormat="1" ht="12" x14ac:dyDescent="0.15">
      <c r="A24" s="366"/>
      <c r="B24" s="982"/>
      <c r="C24" s="982"/>
      <c r="D24" s="982"/>
      <c r="E24" s="982"/>
      <c r="F24" s="982"/>
      <c r="G24" s="982"/>
      <c r="H24" s="982"/>
      <c r="I24" s="982"/>
      <c r="J24" s="982"/>
      <c r="K24" s="982"/>
      <c r="L24" s="983"/>
    </row>
    <row r="25" spans="1:12" s="315" customFormat="1" ht="12" x14ac:dyDescent="0.15"/>
    <row r="26" spans="1:12" s="315" customFormat="1" ht="12" x14ac:dyDescent="0.15"/>
    <row r="27" spans="1:12" s="315" customFormat="1" ht="12" x14ac:dyDescent="0.15"/>
    <row r="28" spans="1:12" s="315" customFormat="1" ht="12" x14ac:dyDescent="0.15"/>
    <row r="29" spans="1:12" s="315" customFormat="1" ht="12" x14ac:dyDescent="0.15"/>
    <row r="30" spans="1:12" s="315" customFormat="1" ht="12" x14ac:dyDescent="0.15"/>
    <row r="31" spans="1:12" s="315" customFormat="1" ht="12" x14ac:dyDescent="0.15"/>
    <row r="32" spans="1:12" s="315" customFormat="1" ht="12" x14ac:dyDescent="0.15"/>
    <row r="33" s="315" customFormat="1" ht="12" x14ac:dyDescent="0.15"/>
    <row r="34" s="315" customFormat="1" ht="12" x14ac:dyDescent="0.15"/>
    <row r="35" s="315" customFormat="1" ht="12" x14ac:dyDescent="0.15"/>
    <row r="36" s="315" customFormat="1" ht="12" x14ac:dyDescent="0.15"/>
    <row r="37" s="315" customFormat="1" ht="12" x14ac:dyDescent="0.15"/>
    <row r="38" s="315" customFormat="1" ht="12" x14ac:dyDescent="0.15"/>
    <row r="39" s="315" customFormat="1" ht="12" x14ac:dyDescent="0.15"/>
    <row r="40" s="315" customFormat="1" ht="12" x14ac:dyDescent="0.15"/>
    <row r="41" s="315" customFormat="1" ht="12" x14ac:dyDescent="0.15"/>
    <row r="42" s="315" customFormat="1" ht="12" x14ac:dyDescent="0.15"/>
    <row r="43" s="315" customFormat="1" ht="12" x14ac:dyDescent="0.15"/>
    <row r="44" s="315" customFormat="1" ht="12" x14ac:dyDescent="0.15"/>
    <row r="45" s="315" customFormat="1" ht="12" x14ac:dyDescent="0.15"/>
    <row r="46" s="315" customFormat="1" ht="12" x14ac:dyDescent="0.15"/>
    <row r="47" s="315" customFormat="1" ht="12" x14ac:dyDescent="0.15"/>
    <row r="48" s="315" customFormat="1" ht="12" x14ac:dyDescent="0.15"/>
    <row r="49" s="315" customFormat="1" ht="12" x14ac:dyDescent="0.15"/>
    <row r="50" s="315" customFormat="1" ht="12" x14ac:dyDescent="0.15"/>
    <row r="51" s="315" customFormat="1" ht="12" x14ac:dyDescent="0.15"/>
    <row r="52" s="315" customFormat="1" ht="12" x14ac:dyDescent="0.15"/>
    <row r="53" s="315" customFormat="1" ht="12" x14ac:dyDescent="0.15"/>
    <row r="54" s="315" customFormat="1" ht="12" x14ac:dyDescent="0.15"/>
    <row r="55" s="315" customFormat="1" ht="12" x14ac:dyDescent="0.15"/>
    <row r="56" s="315" customFormat="1" ht="12" x14ac:dyDescent="0.15"/>
    <row r="57" s="315" customFormat="1" ht="12" x14ac:dyDescent="0.15"/>
    <row r="58" s="315" customFormat="1" ht="12" x14ac:dyDescent="0.15"/>
    <row r="59" s="315" customFormat="1" ht="12" x14ac:dyDescent="0.15"/>
    <row r="60" s="315" customFormat="1" ht="12" x14ac:dyDescent="0.15"/>
    <row r="61" s="315" customFormat="1" ht="12" x14ac:dyDescent="0.15"/>
    <row r="62" s="315" customFormat="1" ht="12" x14ac:dyDescent="0.15"/>
    <row r="63" s="315" customFormat="1" ht="12" x14ac:dyDescent="0.15"/>
    <row r="64" s="315" customFormat="1" ht="12" x14ac:dyDescent="0.15"/>
    <row r="65" s="315" customFormat="1" ht="12" x14ac:dyDescent="0.15"/>
    <row r="66" s="315" customFormat="1" ht="12" x14ac:dyDescent="0.15"/>
    <row r="67" s="315" customFormat="1" ht="12" x14ac:dyDescent="0.15"/>
    <row r="68" s="315" customFormat="1" ht="12" x14ac:dyDescent="0.15"/>
    <row r="69" s="315" customFormat="1" ht="12" x14ac:dyDescent="0.15"/>
    <row r="70" s="315" customFormat="1" ht="12" x14ac:dyDescent="0.15"/>
    <row r="71" s="315" customFormat="1" ht="12" x14ac:dyDescent="0.15"/>
    <row r="72" s="315" customFormat="1" ht="12" x14ac:dyDescent="0.15"/>
    <row r="73" s="315" customFormat="1" ht="12" x14ac:dyDescent="0.15"/>
    <row r="74" s="315" customFormat="1" ht="12" x14ac:dyDescent="0.15"/>
    <row r="75" s="315" customFormat="1" ht="12" x14ac:dyDescent="0.15"/>
    <row r="76" s="315" customFormat="1" ht="12" x14ac:dyDescent="0.15"/>
    <row r="77" s="315" customFormat="1" ht="12" x14ac:dyDescent="0.15"/>
    <row r="78" s="315" customFormat="1" ht="12" x14ac:dyDescent="0.15"/>
    <row r="79" s="315" customFormat="1" ht="12" x14ac:dyDescent="0.15"/>
    <row r="80" s="315" customFormat="1" ht="12" x14ac:dyDescent="0.15"/>
    <row r="81" s="315" customFormat="1" ht="12" x14ac:dyDescent="0.15"/>
    <row r="82" s="315" customFormat="1" ht="12" x14ac:dyDescent="0.15"/>
    <row r="83" s="315" customFormat="1" ht="12" x14ac:dyDescent="0.15"/>
    <row r="84" s="315" customFormat="1" ht="12" x14ac:dyDescent="0.15"/>
    <row r="85" s="315" customFormat="1" ht="12" x14ac:dyDescent="0.15"/>
    <row r="86" s="315" customFormat="1" ht="12" x14ac:dyDescent="0.15"/>
    <row r="87" s="315" customFormat="1" ht="12" x14ac:dyDescent="0.15"/>
    <row r="88" s="315" customFormat="1" ht="12" x14ac:dyDescent="0.15"/>
    <row r="89" s="315" customFormat="1" ht="12" x14ac:dyDescent="0.15"/>
    <row r="90" s="315" customFormat="1" ht="12" x14ac:dyDescent="0.15"/>
    <row r="91" s="315" customFormat="1" ht="12" x14ac:dyDescent="0.15"/>
    <row r="92" s="315" customFormat="1" ht="12" x14ac:dyDescent="0.15"/>
    <row r="93" s="315" customFormat="1" ht="12" x14ac:dyDescent="0.15"/>
    <row r="94" s="315" customFormat="1" ht="12" x14ac:dyDescent="0.15"/>
    <row r="95" s="315" customFormat="1" ht="12" x14ac:dyDescent="0.15"/>
    <row r="96" s="315" customFormat="1" ht="12" x14ac:dyDescent="0.15"/>
    <row r="97" s="315" customFormat="1" ht="12" x14ac:dyDescent="0.15"/>
    <row r="98" s="315" customFormat="1" ht="12" x14ac:dyDescent="0.15"/>
    <row r="99" s="315" customFormat="1" ht="12" x14ac:dyDescent="0.15"/>
    <row r="100" s="315" customFormat="1" ht="12" x14ac:dyDescent="0.15"/>
    <row r="101" s="315" customFormat="1" ht="12" x14ac:dyDescent="0.15"/>
    <row r="102" s="315" customFormat="1" ht="12" x14ac:dyDescent="0.15"/>
    <row r="103" s="315" customFormat="1" ht="12" x14ac:dyDescent="0.15"/>
    <row r="104" s="315" customFormat="1" ht="12" x14ac:dyDescent="0.15"/>
    <row r="105" s="315" customFormat="1" ht="12" x14ac:dyDescent="0.15"/>
    <row r="106" s="315" customFormat="1" ht="12" x14ac:dyDescent="0.15"/>
    <row r="107" s="315" customFormat="1" ht="12" x14ac:dyDescent="0.15"/>
    <row r="108" s="315" customFormat="1" ht="12" x14ac:dyDescent="0.15"/>
    <row r="109" s="315" customFormat="1" ht="12" x14ac:dyDescent="0.15"/>
  </sheetData>
  <mergeCells count="19">
    <mergeCell ref="B24:L24"/>
    <mergeCell ref="A18:L18"/>
    <mergeCell ref="B19:L19"/>
    <mergeCell ref="B20:L20"/>
    <mergeCell ref="B21:L21"/>
    <mergeCell ref="B22:L22"/>
    <mergeCell ref="B23:L23"/>
    <mergeCell ref="A17:L17"/>
    <mergeCell ref="A1:L1"/>
    <mergeCell ref="A3:L3"/>
    <mergeCell ref="F5:G5"/>
    <mergeCell ref="A6:B6"/>
    <mergeCell ref="A8:C8"/>
    <mergeCell ref="E8:L9"/>
    <mergeCell ref="D10:E10"/>
    <mergeCell ref="E11:L11"/>
    <mergeCell ref="A12:L12"/>
    <mergeCell ref="A14:L14"/>
    <mergeCell ref="A15:L15"/>
  </mergeCells>
  <phoneticPr fontId="4"/>
  <printOptions horizontalCentered="1"/>
  <pageMargins left="0.70866141732283472" right="0.70866141732283472" top="0.74803149606299213" bottom="0.74803149606299213"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V149"/>
  <sheetViews>
    <sheetView showGridLines="0" view="pageBreakPreview" topLeftCell="A19" zoomScaleNormal="100" zoomScaleSheetLayoutView="100" workbookViewId="0">
      <selection activeCell="A5" sqref="A5:AH5"/>
    </sheetView>
  </sheetViews>
  <sheetFormatPr defaultColWidth="2.875" defaultRowHeight="14.85" customHeight="1" x14ac:dyDescent="0.15"/>
  <cols>
    <col min="1" max="1" width="2.875" style="23"/>
    <col min="2" max="7" width="2.875" style="23" customWidth="1"/>
    <col min="8" max="16384" width="2.875" style="23"/>
  </cols>
  <sheetData>
    <row r="1" spans="1:71" ht="15" customHeight="1" x14ac:dyDescent="0.15">
      <c r="A1" s="20" t="s">
        <v>29</v>
      </c>
      <c r="B1" s="20"/>
      <c r="C1" s="20"/>
      <c r="D1" s="20"/>
      <c r="E1" s="20"/>
      <c r="F1" s="20"/>
      <c r="G1" s="20"/>
      <c r="H1" s="20"/>
      <c r="I1" s="20"/>
      <c r="J1" s="20"/>
      <c r="K1" s="20"/>
      <c r="L1" s="20"/>
      <c r="M1" s="20"/>
      <c r="N1" s="21"/>
      <c r="O1" s="20"/>
      <c r="P1" s="20"/>
      <c r="Q1" s="20"/>
      <c r="R1" s="20"/>
      <c r="S1" s="20"/>
      <c r="T1" s="20"/>
      <c r="U1" s="20"/>
      <c r="V1" s="20"/>
      <c r="W1" s="22"/>
      <c r="X1" s="22"/>
      <c r="Y1" s="22"/>
      <c r="Z1" s="22"/>
      <c r="AA1" s="22"/>
      <c r="AB1" s="22"/>
      <c r="AC1" s="22"/>
      <c r="AD1" s="22"/>
      <c r="AE1" s="22"/>
      <c r="AF1" s="20"/>
      <c r="AG1" s="20"/>
      <c r="AH1" s="20"/>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row>
    <row r="2" spans="1:71" ht="15" customHeight="1" x14ac:dyDescent="0.15">
      <c r="A2" s="20"/>
      <c r="B2" s="20"/>
      <c r="C2" s="20"/>
      <c r="D2" s="20"/>
      <c r="E2" s="20"/>
      <c r="F2" s="20"/>
      <c r="G2" s="20"/>
      <c r="H2" s="20"/>
      <c r="I2" s="20"/>
      <c r="J2" s="20"/>
      <c r="K2" s="20"/>
      <c r="L2" s="20"/>
      <c r="M2" s="20"/>
      <c r="N2" s="20"/>
      <c r="O2" s="20"/>
      <c r="P2" s="20"/>
      <c r="Q2" s="20"/>
      <c r="R2" s="20"/>
      <c r="S2" s="20"/>
      <c r="T2" s="20"/>
      <c r="U2" s="20"/>
      <c r="V2" s="20"/>
      <c r="W2" s="25"/>
      <c r="X2" s="25"/>
      <c r="Y2" s="25"/>
      <c r="Z2" s="25"/>
      <c r="AA2" s="25"/>
      <c r="AB2" s="25"/>
      <c r="AC2" s="25"/>
      <c r="AD2" s="25"/>
      <c r="AE2" s="25"/>
      <c r="AF2" s="25"/>
      <c r="AG2" s="25"/>
      <c r="AH2" s="25"/>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row>
    <row r="3" spans="1:71" ht="15" customHeight="1" x14ac:dyDescent="0.15">
      <c r="A3" s="20"/>
      <c r="B3" s="20"/>
      <c r="C3" s="20"/>
      <c r="D3" s="20"/>
      <c r="E3" s="26"/>
      <c r="F3" s="20"/>
      <c r="G3" s="20"/>
      <c r="H3" s="20"/>
      <c r="I3" s="20"/>
      <c r="J3" s="20"/>
      <c r="K3" s="20"/>
      <c r="L3" s="20"/>
      <c r="M3" s="20"/>
      <c r="N3" s="20"/>
      <c r="O3" s="20"/>
      <c r="P3" s="20"/>
      <c r="Q3" s="20"/>
      <c r="R3" s="20"/>
      <c r="S3" s="20"/>
      <c r="T3" s="20"/>
      <c r="U3" s="20"/>
      <c r="V3" s="25"/>
      <c r="W3" s="25"/>
      <c r="X3" s="25"/>
      <c r="Y3" s="25"/>
      <c r="Z3" s="25"/>
      <c r="AA3" s="25"/>
      <c r="AB3" s="25"/>
      <c r="AC3" s="25"/>
      <c r="AD3" s="25"/>
      <c r="AE3" s="25"/>
      <c r="AF3" s="25"/>
      <c r="AG3" s="25"/>
      <c r="AH3" s="25"/>
      <c r="AI3" s="27"/>
      <c r="AL3" s="24"/>
      <c r="AM3" s="24"/>
      <c r="AN3" s="24"/>
      <c r="AO3" s="24"/>
      <c r="AP3" s="24"/>
      <c r="AQ3" s="24"/>
      <c r="AR3" s="24"/>
      <c r="AS3" s="24"/>
      <c r="AT3" s="24"/>
      <c r="AU3" s="24"/>
      <c r="AV3" s="24"/>
      <c r="AW3" s="24"/>
      <c r="AX3" s="24"/>
      <c r="AY3" s="24"/>
      <c r="AZ3" s="24"/>
      <c r="BA3" s="24"/>
      <c r="BB3" s="24"/>
      <c r="BC3" s="24"/>
      <c r="BD3" s="24"/>
      <c r="BE3" s="24"/>
      <c r="BF3" s="24"/>
      <c r="BG3" s="27"/>
      <c r="BH3" s="27"/>
      <c r="BI3" s="27"/>
      <c r="BK3" s="27"/>
      <c r="BL3" s="27"/>
      <c r="BM3" s="27"/>
      <c r="BN3" s="27"/>
      <c r="BO3" s="27"/>
      <c r="BP3" s="27"/>
      <c r="BQ3" s="27"/>
      <c r="BR3" s="27"/>
      <c r="BS3" s="27"/>
    </row>
    <row r="4" spans="1:71" ht="15" customHeight="1" x14ac:dyDescent="0.15">
      <c r="A4" s="20"/>
      <c r="B4" s="20"/>
      <c r="C4" s="20"/>
      <c r="D4" s="20"/>
      <c r="E4" s="26"/>
      <c r="F4" s="20"/>
      <c r="G4" s="20"/>
      <c r="H4" s="20"/>
      <c r="I4" s="20"/>
      <c r="J4" s="20"/>
      <c r="K4" s="20"/>
      <c r="L4" s="20"/>
      <c r="M4" s="20"/>
      <c r="N4" s="20"/>
      <c r="O4" s="20"/>
      <c r="P4" s="20"/>
      <c r="Q4" s="20"/>
      <c r="R4" s="20"/>
      <c r="S4" s="20"/>
      <c r="T4" s="20"/>
      <c r="U4" s="20"/>
      <c r="V4" s="25"/>
      <c r="W4" s="25"/>
      <c r="X4" s="25"/>
      <c r="Y4" s="25"/>
      <c r="Z4" s="25"/>
      <c r="AA4" s="25"/>
      <c r="AB4" s="25"/>
      <c r="AC4" s="25"/>
      <c r="AD4" s="25"/>
      <c r="AE4" s="25"/>
      <c r="AF4" s="25"/>
      <c r="AG4" s="25"/>
      <c r="AH4" s="25"/>
      <c r="AI4" s="27"/>
      <c r="AL4" s="24"/>
      <c r="AM4" s="24"/>
      <c r="AN4" s="24"/>
      <c r="AO4" s="24"/>
      <c r="AP4" s="24"/>
      <c r="AQ4" s="24"/>
      <c r="AR4" s="24"/>
      <c r="AS4" s="24"/>
      <c r="AT4" s="24"/>
      <c r="AU4" s="24"/>
      <c r="AV4" s="24"/>
      <c r="AW4" s="24"/>
      <c r="AX4" s="24"/>
      <c r="AY4" s="24"/>
      <c r="AZ4" s="24"/>
      <c r="BA4" s="24"/>
      <c r="BB4" s="24"/>
      <c r="BC4" s="24"/>
      <c r="BD4" s="24"/>
      <c r="BE4" s="24"/>
      <c r="BF4" s="24"/>
      <c r="BG4" s="27"/>
      <c r="BH4" s="27"/>
      <c r="BI4" s="27"/>
      <c r="BK4" s="27"/>
      <c r="BL4" s="27"/>
      <c r="BM4" s="27"/>
      <c r="BN4" s="27"/>
      <c r="BO4" s="27"/>
      <c r="BP4" s="27"/>
      <c r="BQ4" s="27"/>
      <c r="BR4" s="27"/>
      <c r="BS4" s="27"/>
    </row>
    <row r="5" spans="1:71" ht="15" customHeight="1" x14ac:dyDescent="0.15">
      <c r="A5" s="435" t="s">
        <v>30</v>
      </c>
      <c r="B5" s="435"/>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row>
    <row r="6" spans="1:71" ht="15" customHeight="1" x14ac:dyDescent="0.15">
      <c r="A6" s="20"/>
      <c r="B6" s="20"/>
      <c r="C6" s="20"/>
      <c r="D6" s="20"/>
      <c r="E6" s="20"/>
      <c r="F6" s="20"/>
      <c r="G6" s="22"/>
      <c r="H6" s="22"/>
      <c r="I6" s="22"/>
      <c r="J6" s="22"/>
      <c r="K6" s="22"/>
      <c r="L6" s="22"/>
      <c r="M6" s="22"/>
      <c r="N6" s="22"/>
      <c r="O6" s="22"/>
      <c r="P6" s="22"/>
      <c r="Q6" s="22"/>
      <c r="R6" s="22"/>
      <c r="S6" s="20"/>
      <c r="T6" s="20"/>
      <c r="U6" s="20"/>
      <c r="V6" s="20"/>
      <c r="W6" s="20"/>
      <c r="X6" s="20"/>
      <c r="Y6" s="20"/>
      <c r="Z6" s="20"/>
      <c r="AA6" s="20"/>
      <c r="AB6" s="20"/>
      <c r="AC6" s="20"/>
      <c r="AD6" s="20"/>
      <c r="AE6" s="20"/>
      <c r="AF6" s="20"/>
      <c r="AG6" s="20"/>
      <c r="AH6" s="20"/>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row>
    <row r="7" spans="1:71" ht="15" customHeight="1" x14ac:dyDescent="0.15">
      <c r="A7" s="20"/>
      <c r="B7" s="20"/>
      <c r="C7" s="22"/>
      <c r="D7" s="22"/>
      <c r="E7" s="20"/>
      <c r="F7" s="22"/>
      <c r="G7" s="22"/>
      <c r="H7" s="22"/>
      <c r="I7" s="22"/>
      <c r="J7" s="22"/>
      <c r="K7" s="22"/>
      <c r="L7" s="20"/>
      <c r="M7" s="20"/>
      <c r="N7" s="20"/>
      <c r="O7" s="20"/>
      <c r="P7" s="20"/>
      <c r="Q7" s="20"/>
      <c r="R7" s="20"/>
      <c r="S7" s="20"/>
      <c r="T7" s="20"/>
      <c r="U7" s="20"/>
      <c r="V7" s="20"/>
      <c r="W7" s="436"/>
      <c r="X7" s="436"/>
      <c r="Y7" s="436"/>
      <c r="Z7" s="436"/>
      <c r="AA7" s="436"/>
      <c r="AB7" s="20" t="s">
        <v>31</v>
      </c>
      <c r="AC7" s="435"/>
      <c r="AD7" s="435"/>
      <c r="AE7" s="20" t="s">
        <v>32</v>
      </c>
      <c r="AF7" s="435"/>
      <c r="AG7" s="435"/>
      <c r="AH7" s="20" t="s">
        <v>33</v>
      </c>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row>
    <row r="8" spans="1:71" ht="15" customHeight="1" x14ac:dyDescent="0.15">
      <c r="A8" s="20"/>
      <c r="B8" s="437"/>
      <c r="C8" s="437"/>
      <c r="D8" s="437"/>
      <c r="E8" s="437"/>
      <c r="F8" s="437"/>
      <c r="G8" s="438" t="s">
        <v>34</v>
      </c>
      <c r="H8" s="438"/>
      <c r="I8" s="438"/>
      <c r="J8" s="438"/>
      <c r="K8" s="438"/>
      <c r="L8" s="438"/>
      <c r="M8" s="28"/>
      <c r="N8" s="28"/>
      <c r="O8" s="20"/>
      <c r="P8" s="20"/>
      <c r="Q8" s="20"/>
      <c r="R8" s="20"/>
      <c r="S8" s="20"/>
      <c r="T8" s="20"/>
      <c r="U8" s="20"/>
      <c r="V8" s="20"/>
      <c r="W8" s="20"/>
      <c r="X8" s="20"/>
      <c r="Y8" s="20"/>
      <c r="Z8" s="20"/>
      <c r="AA8" s="20"/>
      <c r="AB8" s="20"/>
      <c r="AC8" s="20"/>
      <c r="AD8" s="20"/>
      <c r="AE8" s="20"/>
      <c r="AF8" s="20"/>
      <c r="AG8" s="20"/>
      <c r="AH8" s="20"/>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row>
    <row r="9" spans="1:71" ht="15" customHeight="1" x14ac:dyDescent="0.15">
      <c r="A9" s="20"/>
      <c r="B9" s="437"/>
      <c r="C9" s="437"/>
      <c r="D9" s="437"/>
      <c r="E9" s="437"/>
      <c r="F9" s="437"/>
      <c r="G9" s="438"/>
      <c r="H9" s="438"/>
      <c r="I9" s="438"/>
      <c r="J9" s="438"/>
      <c r="K9" s="438"/>
      <c r="L9" s="438"/>
      <c r="M9" s="28"/>
      <c r="N9" s="28"/>
      <c r="O9" s="20"/>
      <c r="P9" s="439" t="s">
        <v>35</v>
      </c>
      <c r="Q9" s="439"/>
      <c r="R9" s="439"/>
      <c r="S9" s="439"/>
      <c r="T9" s="440"/>
      <c r="U9" s="440"/>
      <c r="V9" s="440"/>
      <c r="W9" s="440"/>
      <c r="X9" s="440"/>
      <c r="Y9" s="440"/>
      <c r="Z9" s="440"/>
      <c r="AA9" s="440"/>
      <c r="AB9" s="440"/>
      <c r="AC9" s="440"/>
      <c r="AD9" s="440"/>
      <c r="AE9" s="440"/>
      <c r="AF9" s="440"/>
      <c r="AG9" s="440"/>
      <c r="AH9" s="440"/>
      <c r="AI9" s="29"/>
      <c r="AJ9" s="29"/>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row>
    <row r="10" spans="1:71" ht="15" customHeight="1" x14ac:dyDescent="0.15">
      <c r="A10" s="20"/>
      <c r="B10" s="20"/>
      <c r="C10" s="22"/>
      <c r="D10" s="22"/>
      <c r="E10" s="22"/>
      <c r="F10" s="22"/>
      <c r="G10" s="22"/>
      <c r="H10" s="22"/>
      <c r="I10" s="22"/>
      <c r="J10" s="22"/>
      <c r="K10" s="22"/>
      <c r="M10" s="20"/>
      <c r="N10" s="20"/>
      <c r="O10" s="20"/>
      <c r="P10" s="439"/>
      <c r="Q10" s="439"/>
      <c r="R10" s="439"/>
      <c r="S10" s="439"/>
      <c r="T10" s="440"/>
      <c r="U10" s="440"/>
      <c r="V10" s="440"/>
      <c r="W10" s="440"/>
      <c r="X10" s="440"/>
      <c r="Y10" s="440"/>
      <c r="Z10" s="440"/>
      <c r="AA10" s="440"/>
      <c r="AB10" s="440"/>
      <c r="AC10" s="440"/>
      <c r="AD10" s="440"/>
      <c r="AE10" s="440"/>
      <c r="AF10" s="440"/>
      <c r="AG10" s="440"/>
      <c r="AH10" s="440"/>
      <c r="AI10" s="29"/>
      <c r="AJ10" s="29"/>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row>
    <row r="11" spans="1:71" ht="15" customHeight="1" x14ac:dyDescent="0.15">
      <c r="A11" s="20"/>
      <c r="B11" s="20"/>
      <c r="C11" s="22"/>
      <c r="D11" s="22"/>
      <c r="E11" s="22"/>
      <c r="F11" s="22"/>
      <c r="G11" s="22"/>
      <c r="H11" s="22"/>
      <c r="I11" s="22"/>
      <c r="J11" s="22"/>
      <c r="K11" s="22"/>
      <c r="M11" s="30" t="s">
        <v>36</v>
      </c>
      <c r="O11" s="20"/>
      <c r="P11" s="439" t="s">
        <v>37</v>
      </c>
      <c r="Q11" s="439"/>
      <c r="R11" s="439"/>
      <c r="S11" s="439"/>
      <c r="T11" s="440"/>
      <c r="U11" s="440"/>
      <c r="V11" s="440"/>
      <c r="W11" s="440"/>
      <c r="X11" s="440"/>
      <c r="Y11" s="440"/>
      <c r="Z11" s="440"/>
      <c r="AA11" s="440"/>
      <c r="AB11" s="440"/>
      <c r="AC11" s="440"/>
      <c r="AD11" s="440"/>
      <c r="AE11" s="440"/>
      <c r="AF11" s="440"/>
      <c r="AG11" s="440"/>
      <c r="AH11" s="440"/>
      <c r="AI11" s="29"/>
      <c r="AJ11" s="29"/>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row>
    <row r="12" spans="1:71" ht="15" customHeight="1" x14ac:dyDescent="0.15">
      <c r="A12" s="20"/>
      <c r="B12" s="20"/>
      <c r="C12" s="22"/>
      <c r="D12" s="22"/>
      <c r="E12" s="22"/>
      <c r="F12" s="22"/>
      <c r="G12" s="22"/>
      <c r="H12" s="22"/>
      <c r="I12" s="22"/>
      <c r="J12" s="22"/>
      <c r="K12" s="22"/>
      <c r="M12" s="20"/>
      <c r="N12" s="20"/>
      <c r="O12" s="20"/>
      <c r="P12" s="439"/>
      <c r="Q12" s="439"/>
      <c r="R12" s="439"/>
      <c r="S12" s="439"/>
      <c r="T12" s="440"/>
      <c r="U12" s="440"/>
      <c r="V12" s="440"/>
      <c r="W12" s="440"/>
      <c r="X12" s="440"/>
      <c r="Y12" s="440"/>
      <c r="Z12" s="440"/>
      <c r="AA12" s="440"/>
      <c r="AB12" s="440"/>
      <c r="AC12" s="440"/>
      <c r="AD12" s="440"/>
      <c r="AE12" s="440"/>
      <c r="AF12" s="440"/>
      <c r="AG12" s="440"/>
      <c r="AH12" s="440"/>
      <c r="AI12" s="29"/>
      <c r="AJ12" s="29"/>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row>
    <row r="13" spans="1:71" ht="15" customHeight="1" x14ac:dyDescent="0.15">
      <c r="B13" s="20"/>
      <c r="C13" s="20"/>
      <c r="E13" s="20"/>
      <c r="F13" s="20"/>
      <c r="G13" s="20"/>
      <c r="H13" s="20"/>
      <c r="I13" s="20"/>
      <c r="J13" s="20"/>
      <c r="K13" s="20"/>
      <c r="M13" s="20"/>
      <c r="N13" s="20"/>
      <c r="O13" s="20"/>
      <c r="P13" s="439" t="s">
        <v>38</v>
      </c>
      <c r="Q13" s="439"/>
      <c r="R13" s="439"/>
      <c r="S13" s="439"/>
      <c r="T13" s="439"/>
      <c r="U13" s="439"/>
      <c r="V13" s="440"/>
      <c r="W13" s="440"/>
      <c r="X13" s="440"/>
      <c r="Y13" s="440"/>
      <c r="Z13" s="440"/>
      <c r="AA13" s="440"/>
      <c r="AB13" s="440"/>
      <c r="AC13" s="440"/>
      <c r="AD13" s="440"/>
      <c r="AE13" s="440"/>
      <c r="AF13" s="440"/>
      <c r="AG13" s="440"/>
      <c r="AH13" s="440"/>
      <c r="AI13" s="29"/>
      <c r="AJ13" s="29"/>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row>
    <row r="14" spans="1:71" ht="15" customHeight="1" x14ac:dyDescent="0.15">
      <c r="B14" s="20"/>
      <c r="C14" s="20"/>
      <c r="D14" s="20"/>
      <c r="E14" s="20"/>
      <c r="F14" s="20"/>
      <c r="G14" s="20"/>
      <c r="H14" s="20"/>
      <c r="I14" s="20"/>
      <c r="J14" s="20"/>
      <c r="K14" s="20"/>
      <c r="M14" s="20"/>
      <c r="N14" s="20"/>
      <c r="O14" s="20"/>
      <c r="P14" s="439"/>
      <c r="Q14" s="439"/>
      <c r="R14" s="439"/>
      <c r="S14" s="439"/>
      <c r="T14" s="439"/>
      <c r="U14" s="439"/>
      <c r="V14" s="440"/>
      <c r="W14" s="440"/>
      <c r="X14" s="440"/>
      <c r="Y14" s="440"/>
      <c r="Z14" s="440"/>
      <c r="AA14" s="440"/>
      <c r="AB14" s="440"/>
      <c r="AC14" s="440"/>
      <c r="AD14" s="440"/>
      <c r="AE14" s="440"/>
      <c r="AF14" s="440"/>
      <c r="AG14" s="440"/>
      <c r="AH14" s="440"/>
      <c r="AI14" s="29"/>
      <c r="AJ14" s="29"/>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row>
    <row r="15" spans="1:71" ht="15" customHeight="1" x14ac:dyDescent="0.15">
      <c r="B15" s="20"/>
      <c r="C15" s="20"/>
      <c r="D15" s="20"/>
      <c r="E15" s="20"/>
      <c r="F15" s="20"/>
      <c r="G15" s="20"/>
      <c r="H15" s="20"/>
      <c r="I15" s="20"/>
      <c r="J15" s="20"/>
      <c r="K15" s="20"/>
      <c r="M15" s="20"/>
      <c r="N15" s="20"/>
      <c r="O15" s="20"/>
      <c r="P15" s="31"/>
      <c r="Q15" s="31"/>
      <c r="R15" s="31"/>
      <c r="S15" s="31"/>
      <c r="T15" s="31"/>
      <c r="U15" s="31"/>
      <c r="V15" s="32"/>
      <c r="W15" s="32"/>
      <c r="X15" s="32"/>
      <c r="Y15" s="32"/>
      <c r="Z15" s="32"/>
      <c r="AA15" s="32"/>
      <c r="AB15" s="32"/>
      <c r="AC15" s="32"/>
      <c r="AD15" s="32"/>
      <c r="AE15" s="32"/>
      <c r="AF15" s="32"/>
      <c r="AG15" s="32"/>
      <c r="AH15" s="32"/>
      <c r="AI15" s="29"/>
      <c r="AJ15" s="29"/>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row>
    <row r="16" spans="1:71" ht="15" customHeight="1" x14ac:dyDescent="0.15">
      <c r="B16" s="20" t="s">
        <v>39</v>
      </c>
      <c r="C16" s="20"/>
      <c r="D16" s="20"/>
      <c r="E16" s="20"/>
      <c r="F16" s="20"/>
      <c r="G16" s="20"/>
      <c r="H16" s="20"/>
      <c r="I16" s="20"/>
      <c r="J16" s="20"/>
      <c r="K16" s="20"/>
      <c r="L16" s="20"/>
      <c r="M16" s="20"/>
      <c r="N16" s="20"/>
      <c r="O16" s="33"/>
      <c r="P16" s="33"/>
      <c r="Q16" s="33"/>
      <c r="R16" s="33"/>
      <c r="S16" s="34"/>
      <c r="T16" s="34"/>
      <c r="U16" s="34"/>
      <c r="V16" s="34"/>
      <c r="W16" s="34"/>
      <c r="X16" s="34"/>
      <c r="Y16" s="34"/>
      <c r="Z16" s="35"/>
      <c r="AA16" s="35"/>
      <c r="AB16" s="35"/>
      <c r="AC16" s="35"/>
      <c r="AD16" s="35"/>
      <c r="AE16" s="35"/>
      <c r="AF16" s="35"/>
      <c r="AG16" s="35"/>
      <c r="AH16" s="35"/>
      <c r="AI16" s="35"/>
      <c r="AJ16" s="35"/>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row>
    <row r="17" spans="1:74" ht="15" customHeight="1" x14ac:dyDescent="0.15">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row>
    <row r="18" spans="1:74" ht="18" customHeight="1" thickBot="1" x14ac:dyDescent="0.2">
      <c r="A18" s="20"/>
      <c r="B18" s="20"/>
      <c r="C18" s="20"/>
      <c r="D18" s="20"/>
      <c r="E18" s="20"/>
      <c r="F18" s="20"/>
      <c r="G18" s="20"/>
      <c r="H18" s="20"/>
      <c r="I18" s="20"/>
      <c r="J18" s="20"/>
      <c r="K18" s="20"/>
      <c r="L18" s="20"/>
      <c r="M18" s="20"/>
      <c r="N18" s="20"/>
      <c r="O18" s="20"/>
      <c r="P18" s="20"/>
      <c r="Q18" s="20"/>
      <c r="R18" s="36" t="s">
        <v>40</v>
      </c>
      <c r="S18" s="37"/>
      <c r="T18" s="37"/>
      <c r="U18" s="38"/>
      <c r="V18" s="39"/>
      <c r="W18" s="40"/>
      <c r="X18" s="40"/>
      <c r="Y18" s="40"/>
      <c r="Z18" s="40"/>
      <c r="AA18" s="40"/>
      <c r="AB18" s="40"/>
      <c r="AC18" s="40"/>
      <c r="AD18" s="40"/>
      <c r="AE18" s="40"/>
      <c r="AF18" s="41"/>
      <c r="AG18" s="41"/>
      <c r="AH18" s="42"/>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row>
    <row r="19" spans="1:74" ht="15" customHeight="1" x14ac:dyDescent="0.15">
      <c r="A19" s="447" t="s">
        <v>41</v>
      </c>
      <c r="B19" s="450" t="s">
        <v>42</v>
      </c>
      <c r="C19" s="451"/>
      <c r="D19" s="451"/>
      <c r="E19" s="451"/>
      <c r="F19" s="451"/>
      <c r="G19" s="452"/>
      <c r="H19" s="453"/>
      <c r="I19" s="454"/>
      <c r="J19" s="454"/>
      <c r="K19" s="454"/>
      <c r="L19" s="454"/>
      <c r="M19" s="454"/>
      <c r="N19" s="454"/>
      <c r="O19" s="454"/>
      <c r="P19" s="454"/>
      <c r="Q19" s="454"/>
      <c r="R19" s="454"/>
      <c r="S19" s="454"/>
      <c r="T19" s="454"/>
      <c r="U19" s="454"/>
      <c r="V19" s="454"/>
      <c r="W19" s="454"/>
      <c r="X19" s="454"/>
      <c r="Y19" s="454"/>
      <c r="Z19" s="454"/>
      <c r="AA19" s="454"/>
      <c r="AB19" s="454"/>
      <c r="AC19" s="454"/>
      <c r="AD19" s="454"/>
      <c r="AE19" s="454"/>
      <c r="AF19" s="454"/>
      <c r="AG19" s="454"/>
      <c r="AH19" s="455"/>
      <c r="AI19" s="24"/>
      <c r="AL19" s="507"/>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row>
    <row r="20" spans="1:74" ht="30" customHeight="1" x14ac:dyDescent="0.15">
      <c r="A20" s="448"/>
      <c r="B20" s="463" t="s">
        <v>43</v>
      </c>
      <c r="C20" s="464"/>
      <c r="D20" s="464"/>
      <c r="E20" s="464"/>
      <c r="F20" s="464"/>
      <c r="G20" s="465"/>
      <c r="H20" s="509"/>
      <c r="I20" s="510"/>
      <c r="J20" s="510"/>
      <c r="K20" s="510"/>
      <c r="L20" s="510"/>
      <c r="M20" s="510"/>
      <c r="N20" s="510"/>
      <c r="O20" s="510"/>
      <c r="P20" s="510"/>
      <c r="Q20" s="510"/>
      <c r="R20" s="510"/>
      <c r="S20" s="510"/>
      <c r="T20" s="510"/>
      <c r="U20" s="510"/>
      <c r="V20" s="510"/>
      <c r="W20" s="510"/>
      <c r="X20" s="510"/>
      <c r="Y20" s="510"/>
      <c r="Z20" s="510"/>
      <c r="AA20" s="510"/>
      <c r="AB20" s="510"/>
      <c r="AC20" s="510"/>
      <c r="AD20" s="510"/>
      <c r="AE20" s="510"/>
      <c r="AF20" s="510"/>
      <c r="AG20" s="510"/>
      <c r="AH20" s="511"/>
      <c r="AI20" s="24"/>
      <c r="AL20" s="508"/>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row>
    <row r="21" spans="1:74" ht="15" customHeight="1" x14ac:dyDescent="0.15">
      <c r="A21" s="448"/>
      <c r="B21" s="495" t="s">
        <v>44</v>
      </c>
      <c r="C21" s="461"/>
      <c r="D21" s="461"/>
      <c r="E21" s="461"/>
      <c r="F21" s="461"/>
      <c r="G21" s="462"/>
      <c r="H21" s="441" t="s">
        <v>45</v>
      </c>
      <c r="I21" s="442"/>
      <c r="J21" s="442"/>
      <c r="K21" s="442"/>
      <c r="L21" s="443"/>
      <c r="M21" s="443"/>
      <c r="N21" s="43" t="s">
        <v>46</v>
      </c>
      <c r="O21" s="443"/>
      <c r="P21" s="443"/>
      <c r="Q21" s="44" t="s">
        <v>47</v>
      </c>
      <c r="R21" s="442"/>
      <c r="S21" s="442"/>
      <c r="T21" s="442"/>
      <c r="U21" s="442"/>
      <c r="V21" s="442"/>
      <c r="W21" s="442"/>
      <c r="X21" s="442"/>
      <c r="Y21" s="442"/>
      <c r="Z21" s="442"/>
      <c r="AA21" s="442"/>
      <c r="AB21" s="442"/>
      <c r="AC21" s="442"/>
      <c r="AD21" s="442"/>
      <c r="AE21" s="442"/>
      <c r="AF21" s="442"/>
      <c r="AG21" s="442"/>
      <c r="AH21" s="444"/>
      <c r="AI21" s="27"/>
      <c r="AJ21" s="24"/>
      <c r="AK21" s="24"/>
      <c r="AL21" s="508"/>
      <c r="AM21" s="24"/>
      <c r="AN21" s="24"/>
      <c r="AO21" s="24"/>
      <c r="AP21" s="24"/>
      <c r="AQ21" s="24"/>
      <c r="AR21" s="24"/>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4"/>
      <c r="BU21" s="24"/>
      <c r="BV21" s="24"/>
    </row>
    <row r="22" spans="1:74" ht="15" customHeight="1" x14ac:dyDescent="0.15">
      <c r="A22" s="448"/>
      <c r="B22" s="512"/>
      <c r="C22" s="483"/>
      <c r="D22" s="483"/>
      <c r="E22" s="483"/>
      <c r="F22" s="483"/>
      <c r="G22" s="484"/>
      <c r="H22" s="445"/>
      <c r="I22" s="446"/>
      <c r="J22" s="446"/>
      <c r="K22" s="446"/>
      <c r="L22" s="45" t="s">
        <v>48</v>
      </c>
      <c r="M22" s="45" t="s">
        <v>49</v>
      </c>
      <c r="N22" s="446"/>
      <c r="O22" s="446"/>
      <c r="P22" s="446"/>
      <c r="Q22" s="446"/>
      <c r="R22" s="446"/>
      <c r="S22" s="446"/>
      <c r="T22" s="446"/>
      <c r="U22" s="446"/>
      <c r="V22" s="45" t="s">
        <v>50</v>
      </c>
      <c r="W22" s="45" t="s">
        <v>51</v>
      </c>
      <c r="X22" s="446"/>
      <c r="Y22" s="446"/>
      <c r="Z22" s="446"/>
      <c r="AA22" s="446"/>
      <c r="AB22" s="446"/>
      <c r="AC22" s="446"/>
      <c r="AD22" s="446"/>
      <c r="AE22" s="446"/>
      <c r="AF22" s="446"/>
      <c r="AG22" s="446"/>
      <c r="AH22" s="456"/>
      <c r="AI22" s="27"/>
      <c r="AJ22" s="24"/>
      <c r="AK22" s="24"/>
      <c r="AL22" s="508"/>
      <c r="AM22" s="24"/>
      <c r="AN22" s="24"/>
      <c r="AO22" s="24"/>
      <c r="AP22" s="24"/>
      <c r="AQ22" s="24"/>
      <c r="AR22" s="24"/>
      <c r="AS22" s="27"/>
      <c r="AT22" s="27"/>
      <c r="AU22" s="27"/>
      <c r="AV22" s="27"/>
      <c r="AW22" s="46"/>
      <c r="AX22" s="46"/>
      <c r="AY22" s="27"/>
      <c r="AZ22" s="27"/>
      <c r="BA22" s="27"/>
      <c r="BB22" s="27"/>
      <c r="BC22" s="47"/>
      <c r="BD22" s="46"/>
      <c r="BE22" s="27"/>
      <c r="BF22" s="24"/>
      <c r="BG22" s="27"/>
      <c r="BH22" s="24"/>
      <c r="BI22" s="27"/>
      <c r="BJ22" s="27"/>
      <c r="BK22" s="27"/>
      <c r="BL22" s="27"/>
      <c r="BM22" s="24"/>
      <c r="BN22" s="27"/>
      <c r="BO22" s="27"/>
      <c r="BP22" s="27"/>
      <c r="BQ22" s="27"/>
      <c r="BR22" s="27"/>
      <c r="BS22" s="27"/>
      <c r="BT22" s="24"/>
      <c r="BU22" s="24"/>
      <c r="BV22" s="24"/>
    </row>
    <row r="23" spans="1:74" ht="15" customHeight="1" x14ac:dyDescent="0.15">
      <c r="A23" s="448"/>
      <c r="B23" s="482"/>
      <c r="C23" s="483"/>
      <c r="D23" s="483"/>
      <c r="E23" s="483"/>
      <c r="F23" s="483"/>
      <c r="G23" s="484"/>
      <c r="H23" s="445"/>
      <c r="I23" s="446"/>
      <c r="J23" s="446"/>
      <c r="K23" s="446"/>
      <c r="L23" s="45" t="s">
        <v>52</v>
      </c>
      <c r="M23" s="45" t="s">
        <v>53</v>
      </c>
      <c r="N23" s="446"/>
      <c r="O23" s="446"/>
      <c r="P23" s="446"/>
      <c r="Q23" s="446"/>
      <c r="R23" s="446"/>
      <c r="S23" s="446"/>
      <c r="T23" s="446"/>
      <c r="U23" s="446"/>
      <c r="V23" s="45" t="s">
        <v>54</v>
      </c>
      <c r="W23" s="45" t="s">
        <v>55</v>
      </c>
      <c r="X23" s="446"/>
      <c r="Y23" s="446"/>
      <c r="Z23" s="446"/>
      <c r="AA23" s="446"/>
      <c r="AB23" s="446"/>
      <c r="AC23" s="446"/>
      <c r="AD23" s="446"/>
      <c r="AE23" s="446"/>
      <c r="AF23" s="446"/>
      <c r="AG23" s="446"/>
      <c r="AH23" s="456"/>
      <c r="AI23" s="27"/>
      <c r="AJ23" s="24"/>
      <c r="AK23" s="24"/>
      <c r="AL23" s="508"/>
      <c r="AM23" s="24"/>
      <c r="AN23" s="24"/>
      <c r="AO23" s="24"/>
      <c r="AP23" s="24"/>
      <c r="AQ23" s="24"/>
      <c r="AR23" s="24"/>
      <c r="AS23" s="27"/>
      <c r="AT23" s="27"/>
      <c r="AU23" s="27"/>
      <c r="AV23" s="27"/>
      <c r="AW23" s="46"/>
      <c r="AX23" s="46"/>
      <c r="AY23" s="27"/>
      <c r="AZ23" s="27"/>
      <c r="BA23" s="27"/>
      <c r="BB23" s="27"/>
      <c r="BC23" s="47"/>
      <c r="BD23" s="46"/>
      <c r="BE23" s="27"/>
      <c r="BF23" s="24"/>
      <c r="BG23" s="27"/>
      <c r="BH23" s="24"/>
      <c r="BI23" s="27"/>
      <c r="BJ23" s="27"/>
      <c r="BK23" s="27"/>
      <c r="BL23" s="27"/>
      <c r="BM23" s="24"/>
      <c r="BN23" s="27"/>
      <c r="BO23" s="27"/>
      <c r="BP23" s="27"/>
      <c r="BQ23" s="27"/>
      <c r="BR23" s="27"/>
      <c r="BS23" s="27"/>
      <c r="BT23" s="24"/>
      <c r="BU23" s="24"/>
      <c r="BV23" s="24"/>
    </row>
    <row r="24" spans="1:74" ht="18.95" customHeight="1" x14ac:dyDescent="0.15">
      <c r="A24" s="448"/>
      <c r="B24" s="482"/>
      <c r="C24" s="483"/>
      <c r="D24" s="483"/>
      <c r="E24" s="483"/>
      <c r="F24" s="483"/>
      <c r="G24" s="484"/>
      <c r="H24" s="457"/>
      <c r="I24" s="458"/>
      <c r="J24" s="458"/>
      <c r="K24" s="458"/>
      <c r="L24" s="458"/>
      <c r="M24" s="458"/>
      <c r="N24" s="458"/>
      <c r="O24" s="458"/>
      <c r="P24" s="458"/>
      <c r="Q24" s="458"/>
      <c r="R24" s="458"/>
      <c r="S24" s="458"/>
      <c r="T24" s="458"/>
      <c r="U24" s="458"/>
      <c r="V24" s="458"/>
      <c r="W24" s="458"/>
      <c r="X24" s="458"/>
      <c r="Y24" s="458"/>
      <c r="Z24" s="458"/>
      <c r="AA24" s="458"/>
      <c r="AB24" s="458"/>
      <c r="AC24" s="458"/>
      <c r="AD24" s="458"/>
      <c r="AE24" s="458"/>
      <c r="AF24" s="458"/>
      <c r="AG24" s="458"/>
      <c r="AH24" s="459"/>
      <c r="AI24" s="27"/>
      <c r="AL24" s="508"/>
      <c r="AM24" s="24"/>
      <c r="AN24" s="24"/>
      <c r="AO24" s="24"/>
      <c r="AP24" s="24"/>
      <c r="AQ24" s="24"/>
      <c r="AR24" s="24"/>
      <c r="AS24" s="27"/>
      <c r="AT24" s="27"/>
      <c r="AU24" s="27"/>
      <c r="AV24" s="27"/>
      <c r="AW24" s="46"/>
      <c r="AX24" s="46"/>
      <c r="AY24" s="27"/>
      <c r="AZ24" s="27"/>
      <c r="BA24" s="27"/>
      <c r="BB24" s="27"/>
      <c r="BC24" s="46"/>
      <c r="BD24" s="46"/>
      <c r="BE24" s="27"/>
      <c r="BF24" s="24"/>
      <c r="BG24" s="27"/>
      <c r="BH24" s="24"/>
      <c r="BI24" s="27"/>
      <c r="BJ24" s="27"/>
      <c r="BK24" s="27"/>
      <c r="BL24" s="27"/>
      <c r="BM24" s="27"/>
      <c r="BN24" s="27"/>
      <c r="BO24" s="27"/>
      <c r="BP24" s="27"/>
      <c r="BQ24" s="27"/>
      <c r="BR24" s="27"/>
      <c r="BS24" s="27"/>
    </row>
    <row r="25" spans="1:74" ht="15" customHeight="1" x14ac:dyDescent="0.15">
      <c r="A25" s="448"/>
      <c r="B25" s="460" t="s">
        <v>56</v>
      </c>
      <c r="C25" s="461"/>
      <c r="D25" s="461"/>
      <c r="E25" s="461"/>
      <c r="F25" s="461"/>
      <c r="G25" s="462"/>
      <c r="H25" s="466" t="s">
        <v>57</v>
      </c>
      <c r="I25" s="467"/>
      <c r="J25" s="468"/>
      <c r="K25" s="469"/>
      <c r="L25" s="470"/>
      <c r="M25" s="470"/>
      <c r="N25" s="470"/>
      <c r="O25" s="470"/>
      <c r="P25" s="470"/>
      <c r="Q25" s="48" t="s">
        <v>58</v>
      </c>
      <c r="R25" s="49"/>
      <c r="S25" s="471"/>
      <c r="T25" s="471"/>
      <c r="U25" s="472"/>
      <c r="V25" s="466" t="s">
        <v>59</v>
      </c>
      <c r="W25" s="467"/>
      <c r="X25" s="468"/>
      <c r="Y25" s="469"/>
      <c r="Z25" s="470"/>
      <c r="AA25" s="470"/>
      <c r="AB25" s="470"/>
      <c r="AC25" s="470"/>
      <c r="AD25" s="470"/>
      <c r="AE25" s="470"/>
      <c r="AF25" s="470"/>
      <c r="AG25" s="470"/>
      <c r="AH25" s="473"/>
      <c r="AI25" s="24"/>
      <c r="AL25" s="508"/>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row>
    <row r="26" spans="1:74" ht="15" customHeight="1" x14ac:dyDescent="0.15">
      <c r="A26" s="448"/>
      <c r="B26" s="463"/>
      <c r="C26" s="464"/>
      <c r="D26" s="464"/>
      <c r="E26" s="464"/>
      <c r="F26" s="464"/>
      <c r="G26" s="465"/>
      <c r="H26" s="474" t="s">
        <v>60</v>
      </c>
      <c r="I26" s="474"/>
      <c r="J26" s="474"/>
      <c r="K26" s="469"/>
      <c r="L26" s="470"/>
      <c r="M26" s="470"/>
      <c r="N26" s="470"/>
      <c r="O26" s="470"/>
      <c r="P26" s="470"/>
      <c r="Q26" s="470"/>
      <c r="R26" s="470"/>
      <c r="S26" s="470"/>
      <c r="T26" s="470"/>
      <c r="U26" s="470"/>
      <c r="V26" s="470"/>
      <c r="W26" s="470"/>
      <c r="X26" s="470"/>
      <c r="Y26" s="470"/>
      <c r="Z26" s="470"/>
      <c r="AA26" s="470"/>
      <c r="AB26" s="470"/>
      <c r="AC26" s="470"/>
      <c r="AD26" s="470"/>
      <c r="AE26" s="470"/>
      <c r="AF26" s="470"/>
      <c r="AG26" s="470"/>
      <c r="AH26" s="473"/>
      <c r="AI26" s="24"/>
      <c r="AL26" s="508"/>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row>
    <row r="27" spans="1:74" ht="15" customHeight="1" x14ac:dyDescent="0.15">
      <c r="A27" s="448"/>
      <c r="B27" s="489" t="s">
        <v>61</v>
      </c>
      <c r="C27" s="490"/>
      <c r="D27" s="490"/>
      <c r="E27" s="490"/>
      <c r="F27" s="490"/>
      <c r="G27" s="491"/>
      <c r="H27" s="460" t="s">
        <v>62</v>
      </c>
      <c r="I27" s="461"/>
      <c r="J27" s="462"/>
      <c r="K27" s="495"/>
      <c r="L27" s="496"/>
      <c r="M27" s="496"/>
      <c r="N27" s="496"/>
      <c r="O27" s="496"/>
      <c r="P27" s="497"/>
      <c r="Q27" s="501" t="s">
        <v>42</v>
      </c>
      <c r="R27" s="502"/>
      <c r="S27" s="502"/>
      <c r="T27" s="502"/>
      <c r="U27" s="502"/>
      <c r="V27" s="502"/>
      <c r="W27" s="502"/>
      <c r="X27" s="502"/>
      <c r="Y27" s="502"/>
      <c r="Z27" s="502"/>
      <c r="AA27" s="503"/>
      <c r="AB27" s="504" t="s">
        <v>63</v>
      </c>
      <c r="AC27" s="505"/>
      <c r="AD27" s="505"/>
      <c r="AE27" s="505"/>
      <c r="AF27" s="505"/>
      <c r="AG27" s="505"/>
      <c r="AH27" s="506"/>
      <c r="AI27" s="24"/>
      <c r="AL27" s="508"/>
      <c r="AM27" s="24"/>
      <c r="AN27" s="24"/>
      <c r="AO27" s="24"/>
      <c r="AP27" s="24"/>
      <c r="AQ27" s="24"/>
      <c r="AR27" s="24"/>
      <c r="AS27" s="475"/>
      <c r="AT27" s="475"/>
      <c r="AU27" s="475"/>
      <c r="AV27" s="24"/>
      <c r="AW27" s="24"/>
      <c r="AX27" s="24"/>
      <c r="AY27" s="24"/>
      <c r="AZ27" s="24"/>
      <c r="BA27" s="24"/>
      <c r="BB27" s="24"/>
      <c r="BC27" s="24"/>
      <c r="BD27" s="24"/>
      <c r="BE27" s="50"/>
      <c r="BF27" s="50"/>
      <c r="BG27" s="24"/>
      <c r="BH27" s="24"/>
      <c r="BI27" s="24"/>
      <c r="BJ27" s="24"/>
      <c r="BK27" s="24"/>
      <c r="BL27" s="24"/>
      <c r="BM27" s="24"/>
      <c r="BN27" s="24"/>
      <c r="BO27" s="24"/>
      <c r="BP27" s="24"/>
      <c r="BQ27" s="24"/>
      <c r="BR27" s="24"/>
      <c r="BS27" s="24"/>
    </row>
    <row r="28" spans="1:74" ht="30" customHeight="1" x14ac:dyDescent="0.15">
      <c r="A28" s="448"/>
      <c r="B28" s="492"/>
      <c r="C28" s="493"/>
      <c r="D28" s="493"/>
      <c r="E28" s="493"/>
      <c r="F28" s="493"/>
      <c r="G28" s="494"/>
      <c r="H28" s="463"/>
      <c r="I28" s="464"/>
      <c r="J28" s="465"/>
      <c r="K28" s="498"/>
      <c r="L28" s="499"/>
      <c r="M28" s="499"/>
      <c r="N28" s="499"/>
      <c r="O28" s="499"/>
      <c r="P28" s="500"/>
      <c r="Q28" s="476" t="s">
        <v>64</v>
      </c>
      <c r="R28" s="477"/>
      <c r="S28" s="477"/>
      <c r="T28" s="477"/>
      <c r="U28" s="477"/>
      <c r="V28" s="477"/>
      <c r="W28" s="477"/>
      <c r="X28" s="477"/>
      <c r="Y28" s="477"/>
      <c r="Z28" s="477"/>
      <c r="AA28" s="478"/>
      <c r="AB28" s="479"/>
      <c r="AC28" s="480"/>
      <c r="AD28" s="480"/>
      <c r="AE28" s="480"/>
      <c r="AF28" s="480"/>
      <c r="AG28" s="480"/>
      <c r="AH28" s="481"/>
      <c r="AI28" s="24"/>
      <c r="AL28" s="508"/>
      <c r="AM28" s="24"/>
      <c r="AN28" s="24"/>
      <c r="AO28" s="24"/>
      <c r="AP28" s="24"/>
      <c r="AQ28" s="24"/>
      <c r="AR28" s="24"/>
      <c r="AS28" s="475"/>
      <c r="AT28" s="475"/>
      <c r="AU28" s="475"/>
      <c r="AV28" s="24"/>
      <c r="AW28" s="24"/>
      <c r="AX28" s="24"/>
      <c r="AY28" s="24"/>
      <c r="AZ28" s="24"/>
      <c r="BA28" s="24"/>
      <c r="BB28" s="24"/>
      <c r="BC28" s="24"/>
      <c r="BD28" s="24"/>
      <c r="BE28" s="50"/>
      <c r="BF28" s="50"/>
      <c r="BG28" s="24"/>
      <c r="BH28" s="24"/>
      <c r="BI28" s="24"/>
      <c r="BJ28" s="24"/>
      <c r="BK28" s="24"/>
      <c r="BL28" s="24"/>
      <c r="BM28" s="24"/>
      <c r="BN28" s="24"/>
      <c r="BO28" s="24"/>
      <c r="BP28" s="24"/>
      <c r="BQ28" s="24"/>
      <c r="BR28" s="24"/>
      <c r="BS28" s="24"/>
    </row>
    <row r="29" spans="1:74" ht="15" customHeight="1" x14ac:dyDescent="0.15">
      <c r="A29" s="448"/>
      <c r="B29" s="460" t="s">
        <v>65</v>
      </c>
      <c r="C29" s="461"/>
      <c r="D29" s="461"/>
      <c r="E29" s="461"/>
      <c r="F29" s="461"/>
      <c r="G29" s="462"/>
      <c r="H29" s="441" t="s">
        <v>66</v>
      </c>
      <c r="I29" s="442"/>
      <c r="J29" s="442"/>
      <c r="K29" s="442"/>
      <c r="L29" s="443"/>
      <c r="M29" s="443"/>
      <c r="N29" s="43" t="s">
        <v>67</v>
      </c>
      <c r="O29" s="443"/>
      <c r="P29" s="443"/>
      <c r="Q29" s="44" t="s">
        <v>68</v>
      </c>
      <c r="R29" s="442"/>
      <c r="S29" s="442"/>
      <c r="T29" s="442"/>
      <c r="U29" s="442"/>
      <c r="V29" s="442"/>
      <c r="W29" s="442"/>
      <c r="X29" s="442"/>
      <c r="Y29" s="442"/>
      <c r="Z29" s="442"/>
      <c r="AA29" s="442"/>
      <c r="AB29" s="442"/>
      <c r="AC29" s="442"/>
      <c r="AD29" s="442"/>
      <c r="AE29" s="442"/>
      <c r="AF29" s="442"/>
      <c r="AG29" s="442"/>
      <c r="AH29" s="444"/>
      <c r="AI29" s="27"/>
      <c r="AL29" s="508"/>
      <c r="AM29" s="488"/>
      <c r="AN29" s="488"/>
      <c r="AO29" s="488"/>
      <c r="AP29" s="488"/>
      <c r="AQ29" s="488"/>
      <c r="AR29" s="488"/>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row>
    <row r="30" spans="1:74" ht="15" customHeight="1" x14ac:dyDescent="0.15">
      <c r="A30" s="448"/>
      <c r="B30" s="482"/>
      <c r="C30" s="483"/>
      <c r="D30" s="483"/>
      <c r="E30" s="483"/>
      <c r="F30" s="483"/>
      <c r="G30" s="484"/>
      <c r="H30" s="445"/>
      <c r="I30" s="446"/>
      <c r="J30" s="446"/>
      <c r="K30" s="446"/>
      <c r="L30" s="45" t="s">
        <v>48</v>
      </c>
      <c r="M30" s="45" t="s">
        <v>49</v>
      </c>
      <c r="N30" s="446"/>
      <c r="O30" s="446"/>
      <c r="P30" s="446"/>
      <c r="Q30" s="446"/>
      <c r="R30" s="446"/>
      <c r="S30" s="446"/>
      <c r="T30" s="446"/>
      <c r="U30" s="446"/>
      <c r="V30" s="45" t="s">
        <v>50</v>
      </c>
      <c r="W30" s="45" t="s">
        <v>51</v>
      </c>
      <c r="X30" s="446"/>
      <c r="Y30" s="446"/>
      <c r="Z30" s="446"/>
      <c r="AA30" s="446"/>
      <c r="AB30" s="446"/>
      <c r="AC30" s="446"/>
      <c r="AD30" s="446"/>
      <c r="AE30" s="446"/>
      <c r="AF30" s="446"/>
      <c r="AG30" s="446"/>
      <c r="AH30" s="456"/>
      <c r="AI30" s="27"/>
      <c r="AL30" s="508"/>
      <c r="AM30" s="488"/>
      <c r="AN30" s="488"/>
      <c r="AO30" s="488"/>
      <c r="AP30" s="488"/>
      <c r="AQ30" s="488"/>
      <c r="AR30" s="488"/>
      <c r="AS30" s="27"/>
      <c r="AT30" s="27"/>
      <c r="AU30" s="27"/>
      <c r="AV30" s="27"/>
      <c r="AW30" s="46"/>
      <c r="AX30" s="46"/>
      <c r="AY30" s="27"/>
      <c r="AZ30" s="27"/>
      <c r="BA30" s="27"/>
      <c r="BB30" s="27"/>
      <c r="BC30" s="47"/>
      <c r="BD30" s="46"/>
      <c r="BE30" s="27"/>
      <c r="BF30" s="24"/>
      <c r="BG30" s="27"/>
      <c r="BH30" s="24"/>
      <c r="BI30" s="27"/>
      <c r="BJ30" s="27"/>
      <c r="BK30" s="27"/>
      <c r="BL30" s="27"/>
      <c r="BM30" s="24"/>
      <c r="BN30" s="27"/>
      <c r="BO30" s="27"/>
      <c r="BP30" s="27"/>
      <c r="BQ30" s="27"/>
      <c r="BR30" s="27"/>
      <c r="BS30" s="27"/>
    </row>
    <row r="31" spans="1:74" ht="15" customHeight="1" x14ac:dyDescent="0.15">
      <c r="A31" s="448"/>
      <c r="B31" s="482"/>
      <c r="C31" s="483"/>
      <c r="D31" s="483"/>
      <c r="E31" s="483"/>
      <c r="F31" s="483"/>
      <c r="G31" s="484"/>
      <c r="H31" s="445"/>
      <c r="I31" s="446"/>
      <c r="J31" s="446"/>
      <c r="K31" s="446"/>
      <c r="L31" s="45" t="s">
        <v>52</v>
      </c>
      <c r="M31" s="45" t="s">
        <v>53</v>
      </c>
      <c r="N31" s="446"/>
      <c r="O31" s="446"/>
      <c r="P31" s="446"/>
      <c r="Q31" s="446"/>
      <c r="R31" s="446"/>
      <c r="S31" s="446"/>
      <c r="T31" s="446"/>
      <c r="U31" s="446"/>
      <c r="V31" s="45" t="s">
        <v>54</v>
      </c>
      <c r="W31" s="45" t="s">
        <v>55</v>
      </c>
      <c r="X31" s="446"/>
      <c r="Y31" s="446"/>
      <c r="Z31" s="446"/>
      <c r="AA31" s="446"/>
      <c r="AB31" s="446"/>
      <c r="AC31" s="446"/>
      <c r="AD31" s="446"/>
      <c r="AE31" s="446"/>
      <c r="AF31" s="446"/>
      <c r="AG31" s="446"/>
      <c r="AH31" s="456"/>
      <c r="AI31" s="27"/>
      <c r="AL31" s="508"/>
      <c r="AM31" s="488"/>
      <c r="AN31" s="488"/>
      <c r="AO31" s="488"/>
      <c r="AP31" s="488"/>
      <c r="AQ31" s="488"/>
      <c r="AR31" s="488"/>
      <c r="AS31" s="27"/>
      <c r="AT31" s="27"/>
      <c r="AU31" s="27"/>
      <c r="AV31" s="27"/>
      <c r="AW31" s="46"/>
      <c r="AX31" s="46"/>
      <c r="AY31" s="27"/>
      <c r="AZ31" s="27"/>
      <c r="BA31" s="27"/>
      <c r="BB31" s="27"/>
      <c r="BC31" s="47"/>
      <c r="BD31" s="46"/>
      <c r="BE31" s="27"/>
      <c r="BF31" s="24"/>
      <c r="BG31" s="27"/>
      <c r="BH31" s="24"/>
      <c r="BI31" s="27"/>
      <c r="BJ31" s="27"/>
      <c r="BK31" s="27"/>
      <c r="BL31" s="27"/>
      <c r="BM31" s="24"/>
      <c r="BN31" s="27"/>
      <c r="BO31" s="27"/>
      <c r="BP31" s="27"/>
      <c r="BQ31" s="27"/>
      <c r="BR31" s="27"/>
      <c r="BS31" s="27"/>
    </row>
    <row r="32" spans="1:74" ht="18.95" customHeight="1" thickBot="1" x14ac:dyDescent="0.2">
      <c r="A32" s="449"/>
      <c r="B32" s="485"/>
      <c r="C32" s="486"/>
      <c r="D32" s="486"/>
      <c r="E32" s="486"/>
      <c r="F32" s="486"/>
      <c r="G32" s="487"/>
      <c r="H32" s="457"/>
      <c r="I32" s="458"/>
      <c r="J32" s="458"/>
      <c r="K32" s="458"/>
      <c r="L32" s="458"/>
      <c r="M32" s="458"/>
      <c r="N32" s="458"/>
      <c r="O32" s="458"/>
      <c r="P32" s="458"/>
      <c r="Q32" s="458"/>
      <c r="R32" s="458"/>
      <c r="S32" s="458"/>
      <c r="T32" s="458"/>
      <c r="U32" s="458"/>
      <c r="V32" s="458"/>
      <c r="W32" s="458"/>
      <c r="X32" s="458"/>
      <c r="Y32" s="458"/>
      <c r="Z32" s="458"/>
      <c r="AA32" s="458"/>
      <c r="AB32" s="458"/>
      <c r="AC32" s="458"/>
      <c r="AD32" s="458"/>
      <c r="AE32" s="458"/>
      <c r="AF32" s="458"/>
      <c r="AG32" s="458"/>
      <c r="AH32" s="459"/>
      <c r="AI32" s="27"/>
      <c r="AL32" s="508"/>
      <c r="AM32" s="24"/>
      <c r="AN32" s="24"/>
      <c r="AO32" s="24"/>
      <c r="AP32" s="24"/>
      <c r="AQ32" s="24"/>
      <c r="AR32" s="24"/>
      <c r="AS32" s="27"/>
      <c r="AT32" s="27"/>
      <c r="AU32" s="27"/>
      <c r="AV32" s="27"/>
      <c r="AW32" s="46"/>
      <c r="AX32" s="46"/>
      <c r="AY32" s="27"/>
      <c r="AZ32" s="27"/>
      <c r="BA32" s="27"/>
      <c r="BB32" s="27"/>
      <c r="BC32" s="46"/>
      <c r="BD32" s="46"/>
      <c r="BE32" s="27"/>
      <c r="BF32" s="24"/>
      <c r="BG32" s="27"/>
      <c r="BH32" s="24"/>
      <c r="BI32" s="27"/>
      <c r="BJ32" s="27"/>
      <c r="BK32" s="27"/>
      <c r="BL32" s="27"/>
      <c r="BM32" s="27"/>
      <c r="BN32" s="27"/>
      <c r="BO32" s="27"/>
      <c r="BP32" s="27"/>
      <c r="BQ32" s="27"/>
      <c r="BR32" s="27"/>
      <c r="BS32" s="27"/>
    </row>
    <row r="33" spans="1:74" ht="15" customHeight="1" x14ac:dyDescent="0.15">
      <c r="A33" s="447" t="s">
        <v>69</v>
      </c>
      <c r="B33" s="515" t="s">
        <v>70</v>
      </c>
      <c r="C33" s="516"/>
      <c r="D33" s="516"/>
      <c r="E33" s="516"/>
      <c r="F33" s="516"/>
      <c r="G33" s="517"/>
      <c r="H33" s="518"/>
      <c r="I33" s="519"/>
      <c r="J33" s="519"/>
      <c r="K33" s="519"/>
      <c r="L33" s="519"/>
      <c r="M33" s="519"/>
      <c r="N33" s="519"/>
      <c r="O33" s="519"/>
      <c r="P33" s="519"/>
      <c r="Q33" s="520"/>
      <c r="R33" s="515" t="s">
        <v>71</v>
      </c>
      <c r="S33" s="516"/>
      <c r="T33" s="516"/>
      <c r="U33" s="516"/>
      <c r="V33" s="516"/>
      <c r="W33" s="516"/>
      <c r="X33" s="516"/>
      <c r="Y33" s="51"/>
      <c r="Z33" s="52"/>
      <c r="AA33" s="53"/>
      <c r="AB33" s="54"/>
      <c r="AC33" s="54"/>
      <c r="AD33" s="54"/>
      <c r="AE33" s="54"/>
      <c r="AF33" s="54"/>
      <c r="AG33" s="53"/>
      <c r="AH33" s="55"/>
      <c r="AI33" s="27"/>
      <c r="AL33" s="56"/>
      <c r="AM33" s="24"/>
      <c r="AN33" s="24"/>
      <c r="AO33" s="24"/>
      <c r="AP33" s="24"/>
      <c r="AQ33" s="24"/>
      <c r="AR33" s="24"/>
      <c r="AS33" s="27"/>
      <c r="AT33" s="27"/>
      <c r="AU33" s="27"/>
      <c r="AV33" s="27"/>
      <c r="AW33" s="46"/>
      <c r="AX33" s="46"/>
      <c r="AY33" s="27"/>
      <c r="AZ33" s="27"/>
      <c r="BA33" s="27"/>
      <c r="BB33" s="27"/>
      <c r="BC33" s="46"/>
      <c r="BD33" s="46"/>
      <c r="BE33" s="27"/>
      <c r="BF33" s="24"/>
      <c r="BG33" s="27"/>
      <c r="BH33" s="24"/>
      <c r="BI33" s="27"/>
      <c r="BJ33" s="27"/>
      <c r="BK33" s="27"/>
      <c r="BL33" s="27"/>
      <c r="BM33" s="27"/>
      <c r="BN33" s="27"/>
      <c r="BO33" s="27"/>
      <c r="BP33" s="27"/>
      <c r="BQ33" s="27"/>
      <c r="BR33" s="27"/>
      <c r="BS33" s="27"/>
    </row>
    <row r="34" spans="1:74" ht="15" customHeight="1" x14ac:dyDescent="0.15">
      <c r="A34" s="513"/>
      <c r="B34" s="466" t="s">
        <v>72</v>
      </c>
      <c r="C34" s="467"/>
      <c r="D34" s="467"/>
      <c r="E34" s="467"/>
      <c r="F34" s="467"/>
      <c r="G34" s="468"/>
      <c r="H34" s="521"/>
      <c r="I34" s="522"/>
      <c r="J34" s="522"/>
      <c r="K34" s="522"/>
      <c r="L34" s="522"/>
      <c r="M34" s="522"/>
      <c r="N34" s="522"/>
      <c r="O34" s="522"/>
      <c r="P34" s="522"/>
      <c r="Q34" s="522"/>
      <c r="R34" s="522"/>
      <c r="S34" s="522"/>
      <c r="T34" s="522"/>
      <c r="U34" s="522"/>
      <c r="V34" s="522"/>
      <c r="W34" s="522"/>
      <c r="X34" s="522"/>
      <c r="Y34" s="522"/>
      <c r="Z34" s="522"/>
      <c r="AA34" s="522"/>
      <c r="AB34" s="522"/>
      <c r="AC34" s="522"/>
      <c r="AD34" s="522"/>
      <c r="AE34" s="522"/>
      <c r="AF34" s="522"/>
      <c r="AG34" s="522"/>
      <c r="AH34" s="523"/>
      <c r="AI34" s="27"/>
      <c r="AL34" s="56"/>
      <c r="AM34" s="24"/>
      <c r="AN34" s="24"/>
      <c r="AO34" s="24"/>
      <c r="AP34" s="24"/>
      <c r="AQ34" s="24"/>
      <c r="AR34" s="24"/>
      <c r="AS34" s="27"/>
      <c r="AT34" s="27"/>
      <c r="AU34" s="27"/>
      <c r="AV34" s="27"/>
      <c r="AW34" s="46"/>
      <c r="AX34" s="46"/>
      <c r="AY34" s="27"/>
      <c r="AZ34" s="27"/>
      <c r="BA34" s="27"/>
      <c r="BB34" s="27"/>
      <c r="BC34" s="46"/>
      <c r="BD34" s="46"/>
      <c r="BE34" s="27"/>
      <c r="BF34" s="24"/>
      <c r="BG34" s="27"/>
      <c r="BH34" s="24"/>
      <c r="BI34" s="27"/>
      <c r="BJ34" s="27"/>
      <c r="BK34" s="27"/>
      <c r="BL34" s="27"/>
      <c r="BM34" s="27"/>
      <c r="BN34" s="27"/>
      <c r="BO34" s="27"/>
      <c r="BP34" s="27"/>
      <c r="BQ34" s="27"/>
      <c r="BR34" s="27"/>
      <c r="BS34" s="27"/>
    </row>
    <row r="35" spans="1:74" ht="15" customHeight="1" x14ac:dyDescent="0.15">
      <c r="A35" s="513"/>
      <c r="B35" s="460" t="s">
        <v>73</v>
      </c>
      <c r="C35" s="461"/>
      <c r="D35" s="461"/>
      <c r="E35" s="461"/>
      <c r="F35" s="461"/>
      <c r="G35" s="462"/>
      <c r="H35" s="501"/>
      <c r="I35" s="502"/>
      <c r="J35" s="502"/>
      <c r="K35" s="502"/>
      <c r="L35" s="502"/>
      <c r="M35" s="502"/>
      <c r="N35" s="502"/>
      <c r="O35" s="502"/>
      <c r="P35" s="502"/>
      <c r="Q35" s="502"/>
      <c r="R35" s="502"/>
      <c r="S35" s="502"/>
      <c r="T35" s="502"/>
      <c r="U35" s="502"/>
      <c r="V35" s="502"/>
      <c r="W35" s="502"/>
      <c r="X35" s="502"/>
      <c r="Y35" s="502"/>
      <c r="Z35" s="502"/>
      <c r="AA35" s="502"/>
      <c r="AB35" s="502"/>
      <c r="AC35" s="502"/>
      <c r="AD35" s="502"/>
      <c r="AE35" s="502"/>
      <c r="AF35" s="502"/>
      <c r="AG35" s="502"/>
      <c r="AH35" s="527"/>
      <c r="AI35" s="24"/>
      <c r="AL35" s="56"/>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row>
    <row r="36" spans="1:74" ht="30" customHeight="1" x14ac:dyDescent="0.15">
      <c r="A36" s="513"/>
      <c r="B36" s="463" t="s">
        <v>43</v>
      </c>
      <c r="C36" s="464"/>
      <c r="D36" s="464"/>
      <c r="E36" s="464"/>
      <c r="F36" s="464"/>
      <c r="G36" s="465"/>
      <c r="H36" s="509"/>
      <c r="I36" s="510"/>
      <c r="J36" s="510"/>
      <c r="K36" s="510"/>
      <c r="L36" s="510"/>
      <c r="M36" s="510"/>
      <c r="N36" s="510"/>
      <c r="O36" s="510"/>
      <c r="P36" s="510"/>
      <c r="Q36" s="510"/>
      <c r="R36" s="510"/>
      <c r="S36" s="510"/>
      <c r="T36" s="510"/>
      <c r="U36" s="510"/>
      <c r="V36" s="510"/>
      <c r="W36" s="510"/>
      <c r="X36" s="510"/>
      <c r="Y36" s="510"/>
      <c r="Z36" s="510"/>
      <c r="AA36" s="510"/>
      <c r="AB36" s="510"/>
      <c r="AC36" s="510"/>
      <c r="AD36" s="510"/>
      <c r="AE36" s="510"/>
      <c r="AF36" s="510"/>
      <c r="AG36" s="510"/>
      <c r="AH36" s="511"/>
      <c r="AI36" s="24"/>
      <c r="AL36" s="56"/>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row>
    <row r="37" spans="1:74" ht="15" customHeight="1" x14ac:dyDescent="0.15">
      <c r="A37" s="513"/>
      <c r="B37" s="495" t="s">
        <v>74</v>
      </c>
      <c r="C37" s="461"/>
      <c r="D37" s="461"/>
      <c r="E37" s="461"/>
      <c r="F37" s="461"/>
      <c r="G37" s="462"/>
      <c r="H37" s="441" t="s">
        <v>75</v>
      </c>
      <c r="I37" s="442"/>
      <c r="J37" s="442"/>
      <c r="K37" s="442"/>
      <c r="L37" s="443"/>
      <c r="M37" s="443"/>
      <c r="N37" s="43" t="s">
        <v>76</v>
      </c>
      <c r="O37" s="443"/>
      <c r="P37" s="443"/>
      <c r="Q37" s="44" t="s">
        <v>77</v>
      </c>
      <c r="R37" s="442"/>
      <c r="S37" s="442"/>
      <c r="T37" s="442"/>
      <c r="U37" s="442"/>
      <c r="V37" s="442"/>
      <c r="W37" s="442"/>
      <c r="X37" s="442"/>
      <c r="Y37" s="442"/>
      <c r="Z37" s="442"/>
      <c r="AA37" s="442"/>
      <c r="AB37" s="442"/>
      <c r="AC37" s="442"/>
      <c r="AD37" s="442"/>
      <c r="AE37" s="442"/>
      <c r="AF37" s="442"/>
      <c r="AG37" s="442"/>
      <c r="AH37" s="444"/>
      <c r="AI37" s="27"/>
      <c r="AJ37" s="24"/>
      <c r="AK37" s="24"/>
      <c r="AL37" s="56"/>
      <c r="AM37" s="24"/>
      <c r="AN37" s="24"/>
      <c r="AO37" s="24"/>
      <c r="AP37" s="24"/>
      <c r="AQ37" s="24"/>
      <c r="AR37" s="24"/>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4"/>
      <c r="BU37" s="24"/>
      <c r="BV37" s="24"/>
    </row>
    <row r="38" spans="1:74" ht="15" customHeight="1" x14ac:dyDescent="0.15">
      <c r="A38" s="513"/>
      <c r="B38" s="512"/>
      <c r="C38" s="483"/>
      <c r="D38" s="483"/>
      <c r="E38" s="483"/>
      <c r="F38" s="483"/>
      <c r="G38" s="484"/>
      <c r="H38" s="445"/>
      <c r="I38" s="446"/>
      <c r="J38" s="446"/>
      <c r="K38" s="446"/>
      <c r="L38" s="45" t="s">
        <v>48</v>
      </c>
      <c r="M38" s="45" t="s">
        <v>49</v>
      </c>
      <c r="N38" s="446"/>
      <c r="O38" s="446"/>
      <c r="P38" s="446"/>
      <c r="Q38" s="446"/>
      <c r="R38" s="446"/>
      <c r="S38" s="446"/>
      <c r="T38" s="446"/>
      <c r="U38" s="446"/>
      <c r="V38" s="45" t="s">
        <v>50</v>
      </c>
      <c r="W38" s="45" t="s">
        <v>51</v>
      </c>
      <c r="X38" s="446"/>
      <c r="Y38" s="446"/>
      <c r="Z38" s="446"/>
      <c r="AA38" s="446"/>
      <c r="AB38" s="446"/>
      <c r="AC38" s="446"/>
      <c r="AD38" s="446"/>
      <c r="AE38" s="446"/>
      <c r="AF38" s="446"/>
      <c r="AG38" s="446"/>
      <c r="AH38" s="456"/>
      <c r="AI38" s="27"/>
      <c r="AJ38" s="24"/>
      <c r="AK38" s="24"/>
      <c r="AL38" s="56"/>
      <c r="AM38" s="24"/>
      <c r="AN38" s="24"/>
      <c r="AO38" s="24"/>
      <c r="AP38" s="24"/>
      <c r="AQ38" s="24"/>
      <c r="AR38" s="24"/>
      <c r="AS38" s="27"/>
      <c r="AT38" s="27"/>
      <c r="AU38" s="27"/>
      <c r="AV38" s="27"/>
      <c r="AW38" s="46"/>
      <c r="AX38" s="46"/>
      <c r="AY38" s="27"/>
      <c r="AZ38" s="27"/>
      <c r="BA38" s="27"/>
      <c r="BB38" s="27"/>
      <c r="BC38" s="47"/>
      <c r="BD38" s="46"/>
      <c r="BE38" s="27"/>
      <c r="BF38" s="24"/>
      <c r="BG38" s="27"/>
      <c r="BH38" s="24"/>
      <c r="BI38" s="27"/>
      <c r="BJ38" s="27"/>
      <c r="BK38" s="27"/>
      <c r="BL38" s="27"/>
      <c r="BM38" s="24"/>
      <c r="BN38" s="27"/>
      <c r="BO38" s="27"/>
      <c r="BP38" s="27"/>
      <c r="BQ38" s="27"/>
      <c r="BR38" s="27"/>
      <c r="BS38" s="27"/>
      <c r="BT38" s="24"/>
      <c r="BU38" s="24"/>
      <c r="BV38" s="24"/>
    </row>
    <row r="39" spans="1:74" ht="15" customHeight="1" x14ac:dyDescent="0.15">
      <c r="A39" s="513"/>
      <c r="B39" s="482"/>
      <c r="C39" s="483"/>
      <c r="D39" s="483"/>
      <c r="E39" s="483"/>
      <c r="F39" s="483"/>
      <c r="G39" s="484"/>
      <c r="H39" s="445"/>
      <c r="I39" s="446"/>
      <c r="J39" s="446"/>
      <c r="K39" s="446"/>
      <c r="L39" s="45" t="s">
        <v>52</v>
      </c>
      <c r="M39" s="45" t="s">
        <v>53</v>
      </c>
      <c r="N39" s="446"/>
      <c r="O39" s="446"/>
      <c r="P39" s="446"/>
      <c r="Q39" s="446"/>
      <c r="R39" s="446"/>
      <c r="S39" s="446"/>
      <c r="T39" s="446"/>
      <c r="U39" s="446"/>
      <c r="V39" s="45" t="s">
        <v>54</v>
      </c>
      <c r="W39" s="45" t="s">
        <v>55</v>
      </c>
      <c r="X39" s="446"/>
      <c r="Y39" s="446"/>
      <c r="Z39" s="446"/>
      <c r="AA39" s="446"/>
      <c r="AB39" s="446"/>
      <c r="AC39" s="446"/>
      <c r="AD39" s="446"/>
      <c r="AE39" s="446"/>
      <c r="AF39" s="446"/>
      <c r="AG39" s="446"/>
      <c r="AH39" s="456"/>
      <c r="AI39" s="27"/>
      <c r="AJ39" s="24"/>
      <c r="AK39" s="24"/>
      <c r="AL39" s="56"/>
      <c r="AM39" s="24"/>
      <c r="AN39" s="24"/>
      <c r="AO39" s="24"/>
      <c r="AP39" s="24"/>
      <c r="AQ39" s="24"/>
      <c r="AR39" s="24"/>
      <c r="AS39" s="27"/>
      <c r="AT39" s="27"/>
      <c r="AU39" s="27"/>
      <c r="AV39" s="27"/>
      <c r="AW39" s="46"/>
      <c r="AX39" s="46"/>
      <c r="AY39" s="27"/>
      <c r="AZ39" s="27"/>
      <c r="BA39" s="27"/>
      <c r="BB39" s="27"/>
      <c r="BC39" s="47"/>
      <c r="BD39" s="46"/>
      <c r="BE39" s="27"/>
      <c r="BF39" s="24"/>
      <c r="BG39" s="27"/>
      <c r="BH39" s="24"/>
      <c r="BI39" s="27"/>
      <c r="BJ39" s="27"/>
      <c r="BK39" s="27"/>
      <c r="BL39" s="27"/>
      <c r="BM39" s="24"/>
      <c r="BN39" s="27"/>
      <c r="BO39" s="27"/>
      <c r="BP39" s="27"/>
      <c r="BQ39" s="27"/>
      <c r="BR39" s="27"/>
      <c r="BS39" s="27"/>
      <c r="BT39" s="24"/>
      <c r="BU39" s="24"/>
      <c r="BV39" s="24"/>
    </row>
    <row r="40" spans="1:74" ht="18.95" customHeight="1" x14ac:dyDescent="0.15">
      <c r="A40" s="513"/>
      <c r="B40" s="463"/>
      <c r="C40" s="464"/>
      <c r="D40" s="464"/>
      <c r="E40" s="464"/>
      <c r="F40" s="464"/>
      <c r="G40" s="465"/>
      <c r="H40" s="457"/>
      <c r="I40" s="458"/>
      <c r="J40" s="458"/>
      <c r="K40" s="458"/>
      <c r="L40" s="458"/>
      <c r="M40" s="458"/>
      <c r="N40" s="458"/>
      <c r="O40" s="458"/>
      <c r="P40" s="458"/>
      <c r="Q40" s="458"/>
      <c r="R40" s="458"/>
      <c r="S40" s="458"/>
      <c r="T40" s="458"/>
      <c r="U40" s="458"/>
      <c r="V40" s="458"/>
      <c r="W40" s="458"/>
      <c r="X40" s="458"/>
      <c r="Y40" s="458"/>
      <c r="Z40" s="458"/>
      <c r="AA40" s="458"/>
      <c r="AB40" s="458"/>
      <c r="AC40" s="458"/>
      <c r="AD40" s="458"/>
      <c r="AE40" s="458"/>
      <c r="AF40" s="458"/>
      <c r="AG40" s="458"/>
      <c r="AH40" s="459"/>
      <c r="AI40" s="27"/>
      <c r="AL40" s="56"/>
      <c r="AM40" s="24"/>
      <c r="AN40" s="24"/>
      <c r="AO40" s="24"/>
      <c r="AP40" s="24"/>
      <c r="AQ40" s="24"/>
      <c r="AR40" s="24"/>
      <c r="AS40" s="27"/>
      <c r="AT40" s="27"/>
      <c r="AU40" s="27"/>
      <c r="AV40" s="27"/>
      <c r="AW40" s="46"/>
      <c r="AX40" s="46"/>
      <c r="AY40" s="27"/>
      <c r="AZ40" s="27"/>
      <c r="BA40" s="27"/>
      <c r="BB40" s="27"/>
      <c r="BC40" s="46"/>
      <c r="BD40" s="46"/>
      <c r="BE40" s="27"/>
      <c r="BF40" s="24"/>
      <c r="BG40" s="27"/>
      <c r="BH40" s="24"/>
      <c r="BI40" s="27"/>
      <c r="BJ40" s="27"/>
      <c r="BK40" s="27"/>
      <c r="BL40" s="27"/>
      <c r="BM40" s="27"/>
      <c r="BN40" s="27"/>
      <c r="BO40" s="27"/>
      <c r="BP40" s="27"/>
      <c r="BQ40" s="27"/>
      <c r="BR40" s="27"/>
      <c r="BS40" s="27"/>
    </row>
    <row r="41" spans="1:74" ht="15" customHeight="1" x14ac:dyDescent="0.15">
      <c r="A41" s="513"/>
      <c r="B41" s="524" t="s">
        <v>78</v>
      </c>
      <c r="C41" s="525"/>
      <c r="D41" s="525"/>
      <c r="E41" s="525"/>
      <c r="F41" s="525"/>
      <c r="G41" s="525"/>
      <c r="H41" s="525"/>
      <c r="I41" s="525"/>
      <c r="J41" s="525"/>
      <c r="K41" s="525"/>
      <c r="L41" s="525"/>
      <c r="M41" s="525"/>
      <c r="N41" s="525"/>
      <c r="O41" s="525"/>
      <c r="P41" s="525"/>
      <c r="Q41" s="525"/>
      <c r="R41" s="525"/>
      <c r="S41" s="525"/>
      <c r="T41" s="525"/>
      <c r="U41" s="525"/>
      <c r="V41" s="525"/>
      <c r="W41" s="525"/>
      <c r="X41" s="525"/>
      <c r="Y41" s="525"/>
      <c r="Z41" s="525"/>
      <c r="AA41" s="525"/>
      <c r="AB41" s="525"/>
      <c r="AC41" s="525"/>
      <c r="AD41" s="525"/>
      <c r="AE41" s="525"/>
      <c r="AF41" s="525"/>
      <c r="AG41" s="525"/>
      <c r="AH41" s="526"/>
      <c r="AI41" s="27"/>
      <c r="AL41" s="56"/>
      <c r="AM41" s="24"/>
      <c r="AN41" s="24"/>
      <c r="AO41" s="24"/>
      <c r="AP41" s="24"/>
      <c r="AQ41" s="24"/>
      <c r="AR41" s="24"/>
      <c r="AS41" s="27"/>
      <c r="AT41" s="27"/>
      <c r="AU41" s="27"/>
      <c r="AV41" s="27"/>
      <c r="AW41" s="46"/>
      <c r="AX41" s="46"/>
      <c r="AY41" s="27"/>
      <c r="AZ41" s="27"/>
      <c r="BA41" s="27"/>
      <c r="BB41" s="27"/>
      <c r="BC41" s="46"/>
      <c r="BD41" s="46"/>
      <c r="BE41" s="27"/>
      <c r="BF41" s="24"/>
      <c r="BG41" s="27"/>
      <c r="BH41" s="24"/>
      <c r="BI41" s="27"/>
      <c r="BJ41" s="27"/>
      <c r="BK41" s="27"/>
      <c r="BL41" s="27"/>
      <c r="BM41" s="27"/>
      <c r="BN41" s="27"/>
      <c r="BO41" s="27"/>
      <c r="BP41" s="27"/>
      <c r="BQ41" s="27"/>
      <c r="BR41" s="27"/>
      <c r="BS41" s="27"/>
    </row>
    <row r="42" spans="1:74" ht="15" customHeight="1" x14ac:dyDescent="0.15">
      <c r="A42" s="513"/>
      <c r="B42" s="460" t="s">
        <v>42</v>
      </c>
      <c r="C42" s="461"/>
      <c r="D42" s="461"/>
      <c r="E42" s="461"/>
      <c r="F42" s="461"/>
      <c r="G42" s="462"/>
      <c r="H42" s="501"/>
      <c r="I42" s="502"/>
      <c r="J42" s="502"/>
      <c r="K42" s="502"/>
      <c r="L42" s="502"/>
      <c r="M42" s="502"/>
      <c r="N42" s="502"/>
      <c r="O42" s="502"/>
      <c r="P42" s="502"/>
      <c r="Q42" s="502"/>
      <c r="R42" s="502"/>
      <c r="S42" s="502"/>
      <c r="T42" s="502"/>
      <c r="U42" s="502"/>
      <c r="V42" s="502"/>
      <c r="W42" s="502"/>
      <c r="X42" s="502"/>
      <c r="Y42" s="502"/>
      <c r="Z42" s="502"/>
      <c r="AA42" s="502"/>
      <c r="AB42" s="502"/>
      <c r="AC42" s="502"/>
      <c r="AD42" s="502"/>
      <c r="AE42" s="502"/>
      <c r="AF42" s="502"/>
      <c r="AG42" s="502"/>
      <c r="AH42" s="527"/>
      <c r="AI42" s="24"/>
      <c r="AL42" s="56"/>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row>
    <row r="43" spans="1:74" ht="30" customHeight="1" x14ac:dyDescent="0.15">
      <c r="A43" s="513"/>
      <c r="B43" s="463" t="s">
        <v>43</v>
      </c>
      <c r="C43" s="464"/>
      <c r="D43" s="464"/>
      <c r="E43" s="464"/>
      <c r="F43" s="464"/>
      <c r="G43" s="465"/>
      <c r="H43" s="509"/>
      <c r="I43" s="510"/>
      <c r="J43" s="510"/>
      <c r="K43" s="510"/>
      <c r="L43" s="510"/>
      <c r="M43" s="510"/>
      <c r="N43" s="510"/>
      <c r="O43" s="510"/>
      <c r="P43" s="510"/>
      <c r="Q43" s="510"/>
      <c r="R43" s="510"/>
      <c r="S43" s="510"/>
      <c r="T43" s="510"/>
      <c r="U43" s="510"/>
      <c r="V43" s="510"/>
      <c r="W43" s="510"/>
      <c r="X43" s="510"/>
      <c r="Y43" s="510"/>
      <c r="Z43" s="510"/>
      <c r="AA43" s="510"/>
      <c r="AB43" s="510"/>
      <c r="AC43" s="510"/>
      <c r="AD43" s="510"/>
      <c r="AE43" s="510"/>
      <c r="AF43" s="510"/>
      <c r="AG43" s="510"/>
      <c r="AH43" s="511"/>
      <c r="AI43" s="24"/>
      <c r="AL43" s="56"/>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row>
    <row r="44" spans="1:74" ht="15" customHeight="1" x14ac:dyDescent="0.15">
      <c r="A44" s="513"/>
      <c r="B44" s="495" t="s">
        <v>44</v>
      </c>
      <c r="C44" s="461"/>
      <c r="D44" s="461"/>
      <c r="E44" s="461"/>
      <c r="F44" s="461"/>
      <c r="G44" s="462"/>
      <c r="H44" s="441" t="s">
        <v>75</v>
      </c>
      <c r="I44" s="442"/>
      <c r="J44" s="442"/>
      <c r="K44" s="442"/>
      <c r="L44" s="443"/>
      <c r="M44" s="443"/>
      <c r="N44" s="43" t="s">
        <v>79</v>
      </c>
      <c r="O44" s="443"/>
      <c r="P44" s="443"/>
      <c r="Q44" s="44" t="s">
        <v>80</v>
      </c>
      <c r="R44" s="442"/>
      <c r="S44" s="442"/>
      <c r="T44" s="442"/>
      <c r="U44" s="442"/>
      <c r="V44" s="442"/>
      <c r="W44" s="442"/>
      <c r="X44" s="442"/>
      <c r="Y44" s="442"/>
      <c r="Z44" s="442"/>
      <c r="AA44" s="442"/>
      <c r="AB44" s="442"/>
      <c r="AC44" s="442"/>
      <c r="AD44" s="442"/>
      <c r="AE44" s="442"/>
      <c r="AF44" s="442"/>
      <c r="AG44" s="442"/>
      <c r="AH44" s="444"/>
      <c r="AI44" s="27"/>
      <c r="AJ44" s="24"/>
      <c r="AK44" s="24"/>
      <c r="AL44" s="56"/>
      <c r="AM44" s="24"/>
      <c r="AN44" s="24"/>
      <c r="AO44" s="24"/>
      <c r="AP44" s="24"/>
      <c r="AQ44" s="24"/>
      <c r="AR44" s="24"/>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4"/>
      <c r="BU44" s="24"/>
      <c r="BV44" s="24"/>
    </row>
    <row r="45" spans="1:74" ht="15" customHeight="1" x14ac:dyDescent="0.15">
      <c r="A45" s="513"/>
      <c r="B45" s="512"/>
      <c r="C45" s="483"/>
      <c r="D45" s="483"/>
      <c r="E45" s="483"/>
      <c r="F45" s="483"/>
      <c r="G45" s="484"/>
      <c r="H45" s="445"/>
      <c r="I45" s="446"/>
      <c r="J45" s="446"/>
      <c r="K45" s="446"/>
      <c r="L45" s="45" t="s">
        <v>48</v>
      </c>
      <c r="M45" s="45" t="s">
        <v>49</v>
      </c>
      <c r="N45" s="446"/>
      <c r="O45" s="446"/>
      <c r="P45" s="446"/>
      <c r="Q45" s="446"/>
      <c r="R45" s="446"/>
      <c r="S45" s="446"/>
      <c r="T45" s="446"/>
      <c r="U45" s="446"/>
      <c r="V45" s="45" t="s">
        <v>50</v>
      </c>
      <c r="W45" s="45" t="s">
        <v>51</v>
      </c>
      <c r="X45" s="446"/>
      <c r="Y45" s="446"/>
      <c r="Z45" s="446"/>
      <c r="AA45" s="446"/>
      <c r="AB45" s="446"/>
      <c r="AC45" s="446"/>
      <c r="AD45" s="446"/>
      <c r="AE45" s="446"/>
      <c r="AF45" s="446"/>
      <c r="AG45" s="446"/>
      <c r="AH45" s="456"/>
      <c r="AI45" s="27"/>
      <c r="AJ45" s="24"/>
      <c r="AK45" s="24"/>
      <c r="AL45" s="56"/>
      <c r="AM45" s="24"/>
      <c r="AN45" s="24"/>
      <c r="AO45" s="24"/>
      <c r="AP45" s="24"/>
      <c r="AQ45" s="24"/>
      <c r="AR45" s="24"/>
      <c r="AS45" s="27"/>
      <c r="AT45" s="27"/>
      <c r="AU45" s="27"/>
      <c r="AV45" s="27"/>
      <c r="AW45" s="46"/>
      <c r="AX45" s="46"/>
      <c r="AY45" s="27"/>
      <c r="AZ45" s="27"/>
      <c r="BA45" s="27"/>
      <c r="BB45" s="27"/>
      <c r="BC45" s="47"/>
      <c r="BD45" s="46"/>
      <c r="BE45" s="27"/>
      <c r="BF45" s="24"/>
      <c r="BG45" s="27"/>
      <c r="BH45" s="24"/>
      <c r="BI45" s="27"/>
      <c r="BJ45" s="27"/>
      <c r="BK45" s="27"/>
      <c r="BL45" s="27"/>
      <c r="BM45" s="24"/>
      <c r="BN45" s="27"/>
      <c r="BO45" s="27"/>
      <c r="BP45" s="27"/>
      <c r="BQ45" s="27"/>
      <c r="BR45" s="27"/>
      <c r="BS45" s="27"/>
      <c r="BT45" s="24"/>
      <c r="BU45" s="24"/>
      <c r="BV45" s="24"/>
    </row>
    <row r="46" spans="1:74" ht="15" customHeight="1" x14ac:dyDescent="0.15">
      <c r="A46" s="513"/>
      <c r="B46" s="482"/>
      <c r="C46" s="483"/>
      <c r="D46" s="483"/>
      <c r="E46" s="483"/>
      <c r="F46" s="483"/>
      <c r="G46" s="484"/>
      <c r="H46" s="445"/>
      <c r="I46" s="446"/>
      <c r="J46" s="446"/>
      <c r="K46" s="446"/>
      <c r="L46" s="45" t="s">
        <v>52</v>
      </c>
      <c r="M46" s="45" t="s">
        <v>53</v>
      </c>
      <c r="N46" s="446"/>
      <c r="O46" s="446"/>
      <c r="P46" s="446"/>
      <c r="Q46" s="446"/>
      <c r="R46" s="446"/>
      <c r="S46" s="446"/>
      <c r="T46" s="446"/>
      <c r="U46" s="446"/>
      <c r="V46" s="45" t="s">
        <v>54</v>
      </c>
      <c r="W46" s="45" t="s">
        <v>55</v>
      </c>
      <c r="X46" s="446"/>
      <c r="Y46" s="446"/>
      <c r="Z46" s="446"/>
      <c r="AA46" s="446"/>
      <c r="AB46" s="446"/>
      <c r="AC46" s="446"/>
      <c r="AD46" s="446"/>
      <c r="AE46" s="446"/>
      <c r="AF46" s="446"/>
      <c r="AG46" s="446"/>
      <c r="AH46" s="456"/>
      <c r="AI46" s="27"/>
      <c r="AJ46" s="24"/>
      <c r="AK46" s="24"/>
      <c r="AL46" s="56"/>
      <c r="AM46" s="24"/>
      <c r="AN46" s="24"/>
      <c r="AO46" s="24"/>
      <c r="AP46" s="24"/>
      <c r="AQ46" s="24"/>
      <c r="AR46" s="24"/>
      <c r="AS46" s="27"/>
      <c r="AT46" s="27"/>
      <c r="AU46" s="27"/>
      <c r="AV46" s="27"/>
      <c r="AW46" s="46"/>
      <c r="AX46" s="46"/>
      <c r="AY46" s="27"/>
      <c r="AZ46" s="27"/>
      <c r="BA46" s="27"/>
      <c r="BB46" s="27"/>
      <c r="BC46" s="47"/>
      <c r="BD46" s="46"/>
      <c r="BE46" s="27"/>
      <c r="BF46" s="24"/>
      <c r="BG46" s="27"/>
      <c r="BH46" s="24"/>
      <c r="BI46" s="27"/>
      <c r="BJ46" s="27"/>
      <c r="BK46" s="27"/>
      <c r="BL46" s="27"/>
      <c r="BM46" s="24"/>
      <c r="BN46" s="27"/>
      <c r="BO46" s="27"/>
      <c r="BP46" s="27"/>
      <c r="BQ46" s="27"/>
      <c r="BR46" s="27"/>
      <c r="BS46" s="27"/>
      <c r="BT46" s="24"/>
      <c r="BU46" s="24"/>
      <c r="BV46" s="24"/>
    </row>
    <row r="47" spans="1:74" ht="18.95" customHeight="1" thickBot="1" x14ac:dyDescent="0.2">
      <c r="A47" s="514"/>
      <c r="B47" s="485"/>
      <c r="C47" s="486"/>
      <c r="D47" s="486"/>
      <c r="E47" s="486"/>
      <c r="F47" s="486"/>
      <c r="G47" s="487"/>
      <c r="H47" s="457"/>
      <c r="I47" s="458"/>
      <c r="J47" s="458"/>
      <c r="K47" s="458"/>
      <c r="L47" s="458"/>
      <c r="M47" s="458"/>
      <c r="N47" s="458"/>
      <c r="O47" s="458"/>
      <c r="P47" s="458"/>
      <c r="Q47" s="458"/>
      <c r="R47" s="458"/>
      <c r="S47" s="458"/>
      <c r="T47" s="458"/>
      <c r="U47" s="458"/>
      <c r="V47" s="458"/>
      <c r="W47" s="458"/>
      <c r="X47" s="458"/>
      <c r="Y47" s="458"/>
      <c r="Z47" s="458"/>
      <c r="AA47" s="458"/>
      <c r="AB47" s="458"/>
      <c r="AC47" s="458"/>
      <c r="AD47" s="458"/>
      <c r="AE47" s="458"/>
      <c r="AF47" s="458"/>
      <c r="AG47" s="458"/>
      <c r="AH47" s="459"/>
      <c r="AI47" s="27"/>
      <c r="AL47" s="56"/>
      <c r="AM47" s="24"/>
      <c r="AN47" s="24"/>
      <c r="AO47" s="24"/>
      <c r="AP47" s="24"/>
      <c r="AQ47" s="24"/>
      <c r="AR47" s="24"/>
      <c r="AS47" s="27"/>
      <c r="AT47" s="27"/>
      <c r="AU47" s="27"/>
      <c r="AV47" s="27"/>
      <c r="AW47" s="46"/>
      <c r="AX47" s="46"/>
      <c r="AY47" s="27"/>
      <c r="AZ47" s="27"/>
      <c r="BA47" s="27"/>
      <c r="BB47" s="27"/>
      <c r="BC47" s="46"/>
      <c r="BD47" s="46"/>
      <c r="BE47" s="27"/>
      <c r="BF47" s="24"/>
      <c r="BG47" s="27"/>
      <c r="BH47" s="24"/>
      <c r="BI47" s="27"/>
      <c r="BJ47" s="27"/>
      <c r="BK47" s="27"/>
      <c r="BL47" s="27"/>
      <c r="BM47" s="27"/>
      <c r="BN47" s="27"/>
      <c r="BO47" s="27"/>
      <c r="BP47" s="27"/>
      <c r="BQ47" s="27"/>
      <c r="BR47" s="27"/>
      <c r="BS47" s="27"/>
    </row>
    <row r="48" spans="1:74" ht="15" customHeight="1" x14ac:dyDescent="0.15">
      <c r="A48" s="447" t="s">
        <v>81</v>
      </c>
      <c r="B48" s="450" t="s">
        <v>82</v>
      </c>
      <c r="C48" s="451"/>
      <c r="D48" s="451"/>
      <c r="E48" s="451"/>
      <c r="F48" s="451"/>
      <c r="G48" s="452"/>
      <c r="H48" s="453"/>
      <c r="I48" s="454"/>
      <c r="J48" s="454"/>
      <c r="K48" s="454"/>
      <c r="L48" s="454"/>
      <c r="M48" s="454"/>
      <c r="N48" s="454"/>
      <c r="O48" s="454"/>
      <c r="P48" s="454"/>
      <c r="Q48" s="454"/>
      <c r="R48" s="454"/>
      <c r="S48" s="454"/>
      <c r="T48" s="454"/>
      <c r="U48" s="532"/>
      <c r="V48" s="533" t="s">
        <v>83</v>
      </c>
      <c r="W48" s="534"/>
      <c r="X48" s="534"/>
      <c r="Y48" s="535"/>
      <c r="Z48" s="537"/>
      <c r="AA48" s="538"/>
      <c r="AB48" s="538"/>
      <c r="AC48" s="538"/>
      <c r="AD48" s="538"/>
      <c r="AE48" s="538"/>
      <c r="AF48" s="538"/>
      <c r="AG48" s="538"/>
      <c r="AH48" s="539"/>
      <c r="AI48" s="24"/>
      <c r="AL48" s="56"/>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row>
    <row r="49" spans="1:74" ht="30" customHeight="1" x14ac:dyDescent="0.15">
      <c r="A49" s="448"/>
      <c r="B49" s="463" t="s">
        <v>84</v>
      </c>
      <c r="C49" s="464"/>
      <c r="D49" s="464"/>
      <c r="E49" s="464"/>
      <c r="F49" s="464"/>
      <c r="G49" s="465"/>
      <c r="H49" s="476"/>
      <c r="I49" s="477"/>
      <c r="J49" s="477"/>
      <c r="K49" s="477"/>
      <c r="L49" s="477"/>
      <c r="M49" s="477"/>
      <c r="N49" s="477"/>
      <c r="O49" s="477"/>
      <c r="P49" s="477"/>
      <c r="Q49" s="477"/>
      <c r="R49" s="477"/>
      <c r="S49" s="477"/>
      <c r="T49" s="477"/>
      <c r="U49" s="478"/>
      <c r="V49" s="524"/>
      <c r="W49" s="525"/>
      <c r="X49" s="525"/>
      <c r="Y49" s="536"/>
      <c r="Z49" s="540"/>
      <c r="AA49" s="541"/>
      <c r="AB49" s="541"/>
      <c r="AC49" s="541"/>
      <c r="AD49" s="541"/>
      <c r="AE49" s="541"/>
      <c r="AF49" s="541"/>
      <c r="AG49" s="541"/>
      <c r="AH49" s="542"/>
      <c r="AI49" s="24"/>
      <c r="AL49" s="56"/>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row>
    <row r="50" spans="1:74" ht="15" customHeight="1" x14ac:dyDescent="0.15">
      <c r="A50" s="448"/>
      <c r="B50" s="495" t="s">
        <v>85</v>
      </c>
      <c r="C50" s="461"/>
      <c r="D50" s="461"/>
      <c r="E50" s="461"/>
      <c r="F50" s="461"/>
      <c r="G50" s="462"/>
      <c r="H50" s="441" t="s">
        <v>86</v>
      </c>
      <c r="I50" s="442"/>
      <c r="J50" s="442"/>
      <c r="K50" s="442"/>
      <c r="L50" s="443"/>
      <c r="M50" s="443"/>
      <c r="N50" s="43" t="s">
        <v>87</v>
      </c>
      <c r="O50" s="443"/>
      <c r="P50" s="443"/>
      <c r="Q50" s="44" t="s">
        <v>88</v>
      </c>
      <c r="R50" s="442"/>
      <c r="S50" s="442"/>
      <c r="T50" s="442"/>
      <c r="U50" s="442"/>
      <c r="V50" s="442"/>
      <c r="W50" s="442"/>
      <c r="X50" s="442"/>
      <c r="Y50" s="442"/>
      <c r="Z50" s="442"/>
      <c r="AA50" s="442"/>
      <c r="AB50" s="442"/>
      <c r="AC50" s="442"/>
      <c r="AD50" s="442"/>
      <c r="AE50" s="442"/>
      <c r="AF50" s="442"/>
      <c r="AG50" s="442"/>
      <c r="AH50" s="444"/>
      <c r="AI50" s="27"/>
      <c r="AJ50" s="24"/>
      <c r="AK50" s="24"/>
      <c r="AL50" s="56"/>
      <c r="AM50" s="24"/>
      <c r="AN50" s="24"/>
      <c r="AO50" s="24"/>
      <c r="AP50" s="24"/>
      <c r="AQ50" s="24"/>
      <c r="AR50" s="24"/>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4"/>
      <c r="BU50" s="24"/>
      <c r="BV50" s="24"/>
    </row>
    <row r="51" spans="1:74" ht="15" customHeight="1" x14ac:dyDescent="0.15">
      <c r="A51" s="448"/>
      <c r="B51" s="512"/>
      <c r="C51" s="483"/>
      <c r="D51" s="483"/>
      <c r="E51" s="483"/>
      <c r="F51" s="483"/>
      <c r="G51" s="484"/>
      <c r="H51" s="445"/>
      <c r="I51" s="446"/>
      <c r="J51" s="446"/>
      <c r="K51" s="446"/>
      <c r="L51" s="45" t="s">
        <v>48</v>
      </c>
      <c r="M51" s="45" t="s">
        <v>49</v>
      </c>
      <c r="N51" s="446"/>
      <c r="O51" s="446"/>
      <c r="P51" s="446"/>
      <c r="Q51" s="446"/>
      <c r="R51" s="446"/>
      <c r="S51" s="446"/>
      <c r="T51" s="446"/>
      <c r="U51" s="446"/>
      <c r="V51" s="45" t="s">
        <v>50</v>
      </c>
      <c r="W51" s="45" t="s">
        <v>51</v>
      </c>
      <c r="X51" s="446"/>
      <c r="Y51" s="446"/>
      <c r="Z51" s="446"/>
      <c r="AA51" s="446"/>
      <c r="AB51" s="446"/>
      <c r="AC51" s="446"/>
      <c r="AD51" s="446"/>
      <c r="AE51" s="446"/>
      <c r="AF51" s="446"/>
      <c r="AG51" s="446"/>
      <c r="AH51" s="456"/>
      <c r="AI51" s="27"/>
      <c r="AJ51" s="24"/>
      <c r="AK51" s="24"/>
      <c r="AL51" s="56"/>
      <c r="AM51" s="24"/>
      <c r="AN51" s="24"/>
      <c r="AO51" s="24"/>
      <c r="AP51" s="24"/>
      <c r="AQ51" s="24"/>
      <c r="AR51" s="24"/>
      <c r="AS51" s="27"/>
      <c r="AT51" s="27"/>
      <c r="AU51" s="27"/>
      <c r="AV51" s="27"/>
      <c r="AW51" s="46"/>
      <c r="AX51" s="46"/>
      <c r="AY51" s="27"/>
      <c r="AZ51" s="27"/>
      <c r="BA51" s="27"/>
      <c r="BB51" s="27"/>
      <c r="BC51" s="47"/>
      <c r="BD51" s="46"/>
      <c r="BE51" s="27"/>
      <c r="BF51" s="24"/>
      <c r="BG51" s="27"/>
      <c r="BH51" s="24"/>
      <c r="BI51" s="27"/>
      <c r="BJ51" s="27"/>
      <c r="BK51" s="27"/>
      <c r="BL51" s="27"/>
      <c r="BM51" s="24"/>
      <c r="BN51" s="27"/>
      <c r="BO51" s="27"/>
      <c r="BP51" s="27"/>
      <c r="BQ51" s="27"/>
      <c r="BR51" s="27"/>
      <c r="BS51" s="27"/>
      <c r="BT51" s="24"/>
      <c r="BU51" s="24"/>
      <c r="BV51" s="24"/>
    </row>
    <row r="52" spans="1:74" ht="15" customHeight="1" x14ac:dyDescent="0.15">
      <c r="A52" s="448"/>
      <c r="B52" s="482"/>
      <c r="C52" s="483"/>
      <c r="D52" s="483"/>
      <c r="E52" s="483"/>
      <c r="F52" s="483"/>
      <c r="G52" s="484"/>
      <c r="H52" s="445"/>
      <c r="I52" s="446"/>
      <c r="J52" s="446"/>
      <c r="K52" s="446"/>
      <c r="L52" s="45" t="s">
        <v>52</v>
      </c>
      <c r="M52" s="45" t="s">
        <v>53</v>
      </c>
      <c r="N52" s="446"/>
      <c r="O52" s="446"/>
      <c r="P52" s="446"/>
      <c r="Q52" s="446"/>
      <c r="R52" s="446"/>
      <c r="S52" s="446"/>
      <c r="T52" s="446"/>
      <c r="U52" s="446"/>
      <c r="V52" s="45" t="s">
        <v>54</v>
      </c>
      <c r="W52" s="45" t="s">
        <v>55</v>
      </c>
      <c r="X52" s="446"/>
      <c r="Y52" s="446"/>
      <c r="Z52" s="446"/>
      <c r="AA52" s="446"/>
      <c r="AB52" s="446"/>
      <c r="AC52" s="446"/>
      <c r="AD52" s="446"/>
      <c r="AE52" s="446"/>
      <c r="AF52" s="446"/>
      <c r="AG52" s="446"/>
      <c r="AH52" s="456"/>
      <c r="AI52" s="27"/>
      <c r="AJ52" s="24"/>
      <c r="AK52" s="24"/>
      <c r="AL52" s="56"/>
      <c r="AM52" s="24"/>
      <c r="AN52" s="24"/>
      <c r="AO52" s="24"/>
      <c r="AP52" s="24"/>
      <c r="AQ52" s="24"/>
      <c r="AR52" s="24"/>
      <c r="AS52" s="27"/>
      <c r="AT52" s="27"/>
      <c r="AU52" s="27"/>
      <c r="AV52" s="27"/>
      <c r="AW52" s="46"/>
      <c r="AX52" s="46"/>
      <c r="AY52" s="27"/>
      <c r="AZ52" s="27"/>
      <c r="BA52" s="27"/>
      <c r="BB52" s="27"/>
      <c r="BC52" s="47"/>
      <c r="BD52" s="46"/>
      <c r="BE52" s="27"/>
      <c r="BF52" s="24"/>
      <c r="BG52" s="27"/>
      <c r="BH52" s="24"/>
      <c r="BI52" s="27"/>
      <c r="BJ52" s="27"/>
      <c r="BK52" s="27"/>
      <c r="BL52" s="27"/>
      <c r="BM52" s="24"/>
      <c r="BN52" s="27"/>
      <c r="BO52" s="27"/>
      <c r="BP52" s="27"/>
      <c r="BQ52" s="27"/>
      <c r="BR52" s="27"/>
      <c r="BS52" s="27"/>
      <c r="BT52" s="24"/>
      <c r="BU52" s="24"/>
      <c r="BV52" s="24"/>
    </row>
    <row r="53" spans="1:74" ht="18.95" customHeight="1" thickBot="1" x14ac:dyDescent="0.2">
      <c r="A53" s="449"/>
      <c r="B53" s="485"/>
      <c r="C53" s="486"/>
      <c r="D53" s="486"/>
      <c r="E53" s="486"/>
      <c r="F53" s="486"/>
      <c r="G53" s="487"/>
      <c r="H53" s="543"/>
      <c r="I53" s="544"/>
      <c r="J53" s="544"/>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5"/>
      <c r="AI53" s="27"/>
      <c r="AL53" s="56"/>
      <c r="AM53" s="24"/>
      <c r="AN53" s="24"/>
      <c r="AO53" s="24"/>
      <c r="AP53" s="24"/>
      <c r="AQ53" s="24"/>
      <c r="AR53" s="24"/>
      <c r="AS53" s="27"/>
      <c r="AT53" s="27"/>
      <c r="AU53" s="27"/>
      <c r="AV53" s="27"/>
      <c r="AW53" s="46"/>
      <c r="AX53" s="46"/>
      <c r="AY53" s="27"/>
      <c r="AZ53" s="27"/>
      <c r="BA53" s="27"/>
      <c r="BB53" s="27"/>
      <c r="BC53" s="46"/>
      <c r="BD53" s="46"/>
      <c r="BE53" s="27"/>
      <c r="BF53" s="24"/>
      <c r="BG53" s="27"/>
      <c r="BH53" s="24"/>
      <c r="BI53" s="27"/>
      <c r="BJ53" s="27"/>
      <c r="BK53" s="27"/>
      <c r="BL53" s="27"/>
      <c r="BM53" s="27"/>
      <c r="BN53" s="27"/>
      <c r="BO53" s="27"/>
      <c r="BP53" s="27"/>
      <c r="BQ53" s="27"/>
      <c r="BR53" s="27"/>
      <c r="BS53" s="27"/>
    </row>
    <row r="54" spans="1:74" ht="15" customHeight="1" x14ac:dyDescent="0.15">
      <c r="A54" s="57" t="s">
        <v>89</v>
      </c>
      <c r="C54" s="528" t="s">
        <v>90</v>
      </c>
      <c r="D54" s="530" t="s">
        <v>91</v>
      </c>
      <c r="E54" s="530"/>
      <c r="F54" s="530"/>
      <c r="G54" s="530"/>
      <c r="H54" s="530"/>
      <c r="I54" s="530"/>
      <c r="J54" s="530"/>
      <c r="K54" s="530"/>
      <c r="L54" s="530"/>
      <c r="M54" s="530"/>
      <c r="N54" s="530"/>
      <c r="O54" s="530"/>
      <c r="P54" s="530"/>
      <c r="Q54" s="530"/>
      <c r="R54" s="530"/>
      <c r="S54" s="530"/>
      <c r="T54" s="530"/>
      <c r="U54" s="530"/>
      <c r="V54" s="530"/>
      <c r="W54" s="530"/>
      <c r="X54" s="530"/>
      <c r="Y54" s="530"/>
      <c r="Z54" s="530"/>
      <c r="AA54" s="530"/>
      <c r="AB54" s="530"/>
      <c r="AC54" s="530"/>
      <c r="AD54" s="530"/>
      <c r="AE54" s="530"/>
      <c r="AF54" s="530"/>
      <c r="AG54" s="530"/>
      <c r="AH54" s="530"/>
    </row>
    <row r="55" spans="1:74" ht="15" customHeight="1" x14ac:dyDescent="0.15">
      <c r="C55" s="529"/>
      <c r="D55" s="531"/>
      <c r="E55" s="531"/>
      <c r="F55" s="531"/>
      <c r="G55" s="531"/>
      <c r="H55" s="531"/>
      <c r="I55" s="531"/>
      <c r="J55" s="531"/>
      <c r="K55" s="531"/>
      <c r="L55" s="531"/>
      <c r="M55" s="531"/>
      <c r="N55" s="531"/>
      <c r="O55" s="531"/>
      <c r="P55" s="531"/>
      <c r="Q55" s="531"/>
      <c r="R55" s="531"/>
      <c r="S55" s="531"/>
      <c r="T55" s="531"/>
      <c r="U55" s="531"/>
      <c r="V55" s="531"/>
      <c r="W55" s="531"/>
      <c r="X55" s="531"/>
      <c r="Y55" s="531"/>
      <c r="Z55" s="531"/>
      <c r="AA55" s="531"/>
      <c r="AB55" s="531"/>
      <c r="AC55" s="531"/>
      <c r="AD55" s="531"/>
      <c r="AE55" s="531"/>
      <c r="AF55" s="531"/>
      <c r="AG55" s="531"/>
      <c r="AH55" s="531"/>
    </row>
    <row r="56" spans="1:74" ht="15" customHeight="1" x14ac:dyDescent="0.15">
      <c r="C56" s="529"/>
      <c r="D56" s="531"/>
      <c r="E56" s="531"/>
      <c r="F56" s="531"/>
      <c r="G56" s="531"/>
      <c r="H56" s="531"/>
      <c r="I56" s="531"/>
      <c r="J56" s="531"/>
      <c r="K56" s="531"/>
      <c r="L56" s="531"/>
      <c r="M56" s="531"/>
      <c r="N56" s="531"/>
      <c r="O56" s="531"/>
      <c r="P56" s="531"/>
      <c r="Q56" s="531"/>
      <c r="R56" s="531"/>
      <c r="S56" s="531"/>
      <c r="T56" s="531"/>
      <c r="U56" s="531"/>
      <c r="V56" s="531"/>
      <c r="W56" s="531"/>
      <c r="X56" s="531"/>
      <c r="Y56" s="531"/>
      <c r="Z56" s="531"/>
      <c r="AA56" s="531"/>
      <c r="AB56" s="531"/>
      <c r="AC56" s="531"/>
      <c r="AD56" s="531"/>
      <c r="AE56" s="531"/>
      <c r="AF56" s="531"/>
      <c r="AG56" s="531"/>
      <c r="AH56" s="531"/>
    </row>
    <row r="57" spans="1:74" ht="15" customHeight="1" x14ac:dyDescent="0.15">
      <c r="C57" s="529"/>
      <c r="D57" s="531"/>
      <c r="E57" s="531"/>
      <c r="F57" s="531"/>
      <c r="G57" s="531"/>
      <c r="H57" s="531"/>
      <c r="I57" s="531"/>
      <c r="J57" s="531"/>
      <c r="K57" s="531"/>
      <c r="L57" s="531"/>
      <c r="M57" s="531"/>
      <c r="N57" s="531"/>
      <c r="O57" s="531"/>
      <c r="P57" s="531"/>
      <c r="Q57" s="531"/>
      <c r="R57" s="531"/>
      <c r="S57" s="531"/>
      <c r="T57" s="531"/>
      <c r="U57" s="531"/>
      <c r="V57" s="531"/>
      <c r="W57" s="531"/>
      <c r="X57" s="531"/>
      <c r="Y57" s="531"/>
      <c r="Z57" s="531"/>
      <c r="AA57" s="531"/>
      <c r="AB57" s="531"/>
      <c r="AC57" s="531"/>
      <c r="AD57" s="531"/>
      <c r="AE57" s="531"/>
      <c r="AF57" s="531"/>
      <c r="AG57" s="531"/>
      <c r="AH57" s="531"/>
    </row>
    <row r="58" spans="1:74" ht="15" customHeight="1" x14ac:dyDescent="0.15">
      <c r="C58" s="529"/>
      <c r="D58" s="531"/>
      <c r="E58" s="531"/>
      <c r="F58" s="531"/>
      <c r="G58" s="531"/>
      <c r="H58" s="531"/>
      <c r="I58" s="531"/>
      <c r="J58" s="531"/>
      <c r="K58" s="531"/>
      <c r="L58" s="531"/>
      <c r="M58" s="531"/>
      <c r="N58" s="531"/>
      <c r="O58" s="531"/>
      <c r="P58" s="531"/>
      <c r="Q58" s="531"/>
      <c r="R58" s="531"/>
      <c r="S58" s="531"/>
      <c r="T58" s="531"/>
      <c r="U58" s="531"/>
      <c r="V58" s="531"/>
      <c r="W58" s="531"/>
      <c r="X58" s="531"/>
      <c r="Y58" s="531"/>
      <c r="Z58" s="531"/>
      <c r="AA58" s="531"/>
      <c r="AB58" s="531"/>
      <c r="AC58" s="531"/>
      <c r="AD58" s="531"/>
      <c r="AE58" s="531"/>
      <c r="AF58" s="531"/>
      <c r="AG58" s="531"/>
      <c r="AH58" s="531"/>
    </row>
    <row r="59" spans="1:74" ht="14.85" customHeight="1" x14ac:dyDescent="0.15">
      <c r="A59" s="24"/>
      <c r="C59" s="529"/>
      <c r="D59" s="531"/>
      <c r="E59" s="531"/>
      <c r="F59" s="531"/>
      <c r="G59" s="531"/>
      <c r="H59" s="531"/>
      <c r="I59" s="531"/>
      <c r="J59" s="531"/>
      <c r="K59" s="531"/>
      <c r="L59" s="531"/>
      <c r="M59" s="531"/>
      <c r="N59" s="531"/>
      <c r="O59" s="531"/>
      <c r="P59" s="531"/>
      <c r="Q59" s="531"/>
      <c r="R59" s="531"/>
      <c r="S59" s="531"/>
      <c r="T59" s="531"/>
      <c r="U59" s="531"/>
      <c r="V59" s="531"/>
      <c r="W59" s="531"/>
      <c r="X59" s="531"/>
      <c r="Y59" s="531"/>
      <c r="Z59" s="531"/>
      <c r="AA59" s="531"/>
      <c r="AB59" s="531"/>
      <c r="AC59" s="531"/>
      <c r="AD59" s="531"/>
      <c r="AE59" s="531"/>
      <c r="AF59" s="531"/>
      <c r="AG59" s="531"/>
      <c r="AH59" s="531"/>
    </row>
    <row r="60" spans="1:74" ht="14.85" customHeight="1" x14ac:dyDescent="0.15">
      <c r="A60" s="24"/>
      <c r="D60" s="531"/>
      <c r="E60" s="531"/>
      <c r="F60" s="531"/>
      <c r="G60" s="531"/>
      <c r="H60" s="531"/>
      <c r="I60" s="531"/>
      <c r="J60" s="531"/>
      <c r="K60" s="531"/>
      <c r="L60" s="531"/>
      <c r="M60" s="531"/>
      <c r="N60" s="531"/>
      <c r="O60" s="531"/>
      <c r="P60" s="531"/>
      <c r="Q60" s="531"/>
      <c r="R60" s="531"/>
      <c r="S60" s="531"/>
      <c r="T60" s="531"/>
      <c r="U60" s="531"/>
      <c r="V60" s="531"/>
      <c r="W60" s="531"/>
      <c r="X60" s="531"/>
      <c r="Y60" s="531"/>
      <c r="Z60" s="531"/>
      <c r="AA60" s="531"/>
      <c r="AB60" s="531"/>
      <c r="AC60" s="531"/>
      <c r="AD60" s="531"/>
      <c r="AE60" s="531"/>
      <c r="AF60" s="531"/>
      <c r="AG60" s="531"/>
      <c r="AH60" s="531"/>
    </row>
    <row r="61" spans="1:74" ht="14.85" customHeight="1" x14ac:dyDescent="0.15">
      <c r="A61" s="24"/>
    </row>
    <row r="62" spans="1:74" ht="14.85" customHeight="1" x14ac:dyDescent="0.15">
      <c r="A62" s="24"/>
    </row>
    <row r="63" spans="1:74" ht="14.85" customHeight="1" x14ac:dyDescent="0.15">
      <c r="A63" s="24"/>
    </row>
    <row r="64" spans="1:74" ht="14.85" customHeight="1" x14ac:dyDescent="0.15">
      <c r="A64" s="24"/>
    </row>
    <row r="65" spans="1:1" ht="14.85" customHeight="1" x14ac:dyDescent="0.15">
      <c r="A65" s="24"/>
    </row>
    <row r="66" spans="1:1" ht="14.85" customHeight="1" x14ac:dyDescent="0.15">
      <c r="A66" s="24"/>
    </row>
    <row r="67" spans="1:1" ht="14.85" customHeight="1" x14ac:dyDescent="0.15">
      <c r="A67" s="24"/>
    </row>
    <row r="68" spans="1:1" ht="14.85" customHeight="1" x14ac:dyDescent="0.15">
      <c r="A68" s="24"/>
    </row>
    <row r="69" spans="1:1" ht="14.85" customHeight="1" x14ac:dyDescent="0.15">
      <c r="A69" s="24"/>
    </row>
    <row r="70" spans="1:1" ht="14.85" customHeight="1" x14ac:dyDescent="0.15">
      <c r="A70" s="24"/>
    </row>
    <row r="71" spans="1:1" ht="14.85" customHeight="1" x14ac:dyDescent="0.15">
      <c r="A71" s="24"/>
    </row>
    <row r="72" spans="1:1" ht="14.85" customHeight="1" x14ac:dyDescent="0.15">
      <c r="A72" s="24"/>
    </row>
    <row r="73" spans="1:1" ht="14.85" customHeight="1" x14ac:dyDescent="0.15">
      <c r="A73" s="24"/>
    </row>
    <row r="74" spans="1:1" ht="14.85" customHeight="1" x14ac:dyDescent="0.15">
      <c r="A74" s="24"/>
    </row>
    <row r="75" spans="1:1" ht="14.85" customHeight="1" x14ac:dyDescent="0.15">
      <c r="A75" s="24"/>
    </row>
    <row r="76" spans="1:1" ht="14.85" customHeight="1" x14ac:dyDescent="0.15">
      <c r="A76" s="24"/>
    </row>
    <row r="77" spans="1:1" ht="14.85" customHeight="1" x14ac:dyDescent="0.15">
      <c r="A77" s="24"/>
    </row>
    <row r="78" spans="1:1" ht="14.85" customHeight="1" x14ac:dyDescent="0.15">
      <c r="A78" s="24"/>
    </row>
    <row r="79" spans="1:1" ht="14.85" customHeight="1" x14ac:dyDescent="0.15">
      <c r="A79" s="24"/>
    </row>
    <row r="80" spans="1:1" ht="14.85" customHeight="1" x14ac:dyDescent="0.15">
      <c r="A80" s="24"/>
    </row>
    <row r="81" spans="1:1" ht="14.85" customHeight="1" x14ac:dyDescent="0.15">
      <c r="A81" s="24"/>
    </row>
    <row r="82" spans="1:1" ht="14.85" customHeight="1" x14ac:dyDescent="0.15">
      <c r="A82" s="24"/>
    </row>
    <row r="83" spans="1:1" ht="14.85" customHeight="1" x14ac:dyDescent="0.15">
      <c r="A83" s="24"/>
    </row>
    <row r="84" spans="1:1" ht="14.85" customHeight="1" x14ac:dyDescent="0.15">
      <c r="A84" s="24"/>
    </row>
    <row r="85" spans="1:1" ht="14.85" customHeight="1" x14ac:dyDescent="0.15">
      <c r="A85" s="24"/>
    </row>
    <row r="86" spans="1:1" ht="14.85" customHeight="1" x14ac:dyDescent="0.15">
      <c r="A86" s="24"/>
    </row>
    <row r="87" spans="1:1" ht="14.85" customHeight="1" x14ac:dyDescent="0.15">
      <c r="A87" s="24"/>
    </row>
    <row r="88" spans="1:1" ht="14.85" customHeight="1" x14ac:dyDescent="0.15">
      <c r="A88" s="24"/>
    </row>
    <row r="89" spans="1:1" ht="14.85" customHeight="1" x14ac:dyDescent="0.15">
      <c r="A89" s="24"/>
    </row>
    <row r="90" spans="1:1" ht="14.85" customHeight="1" x14ac:dyDescent="0.15">
      <c r="A90" s="24"/>
    </row>
    <row r="91" spans="1:1" ht="14.85" customHeight="1" x14ac:dyDescent="0.15">
      <c r="A91" s="24"/>
    </row>
    <row r="92" spans="1:1" ht="14.85" customHeight="1" x14ac:dyDescent="0.15">
      <c r="A92" s="24"/>
    </row>
    <row r="93" spans="1:1" ht="14.85" customHeight="1" x14ac:dyDescent="0.15">
      <c r="A93" s="24"/>
    </row>
    <row r="94" spans="1:1" ht="14.85" customHeight="1" x14ac:dyDescent="0.15">
      <c r="A94" s="24"/>
    </row>
    <row r="95" spans="1:1" ht="14.85" customHeight="1" x14ac:dyDescent="0.15">
      <c r="A95" s="24"/>
    </row>
    <row r="96" spans="1:1" ht="14.85" customHeight="1" x14ac:dyDescent="0.15">
      <c r="A96" s="24"/>
    </row>
    <row r="97" spans="1:1" ht="14.85" customHeight="1" x14ac:dyDescent="0.15">
      <c r="A97" s="24"/>
    </row>
    <row r="98" spans="1:1" ht="14.85" customHeight="1" x14ac:dyDescent="0.15">
      <c r="A98" s="24"/>
    </row>
    <row r="99" spans="1:1" ht="14.85" customHeight="1" x14ac:dyDescent="0.15">
      <c r="A99" s="24"/>
    </row>
    <row r="100" spans="1:1" ht="14.85" customHeight="1" x14ac:dyDescent="0.15">
      <c r="A100" s="24"/>
    </row>
    <row r="101" spans="1:1" ht="14.85" customHeight="1" x14ac:dyDescent="0.15">
      <c r="A101" s="24"/>
    </row>
    <row r="102" spans="1:1" ht="14.85" customHeight="1" x14ac:dyDescent="0.15">
      <c r="A102" s="24"/>
    </row>
    <row r="103" spans="1:1" ht="14.85" customHeight="1" x14ac:dyDescent="0.15">
      <c r="A103" s="24"/>
    </row>
    <row r="104" spans="1:1" ht="14.85" customHeight="1" x14ac:dyDescent="0.15">
      <c r="A104" s="24"/>
    </row>
    <row r="105" spans="1:1" ht="14.85" customHeight="1" x14ac:dyDescent="0.15">
      <c r="A105" s="24"/>
    </row>
    <row r="106" spans="1:1" ht="14.85" customHeight="1" x14ac:dyDescent="0.15">
      <c r="A106" s="24"/>
    </row>
    <row r="107" spans="1:1" ht="14.85" customHeight="1" x14ac:dyDescent="0.15">
      <c r="A107" s="24"/>
    </row>
    <row r="108" spans="1:1" ht="14.85" customHeight="1" x14ac:dyDescent="0.15">
      <c r="A108" s="24"/>
    </row>
    <row r="109" spans="1:1" ht="14.85" customHeight="1" x14ac:dyDescent="0.15">
      <c r="A109" s="24"/>
    </row>
    <row r="110" spans="1:1" ht="14.85" customHeight="1" x14ac:dyDescent="0.15">
      <c r="A110" s="24"/>
    </row>
    <row r="111" spans="1:1" ht="14.85" customHeight="1" x14ac:dyDescent="0.15">
      <c r="A111" s="24"/>
    </row>
    <row r="112" spans="1:1" ht="14.85" customHeight="1" x14ac:dyDescent="0.15">
      <c r="A112" s="24"/>
    </row>
    <row r="113" spans="1:1" ht="14.85" customHeight="1" x14ac:dyDescent="0.15">
      <c r="A113" s="24"/>
    </row>
    <row r="114" spans="1:1" ht="14.85" customHeight="1" x14ac:dyDescent="0.15">
      <c r="A114" s="24"/>
    </row>
    <row r="115" spans="1:1" ht="14.85" customHeight="1" x14ac:dyDescent="0.15">
      <c r="A115" s="24"/>
    </row>
    <row r="116" spans="1:1" ht="14.85" customHeight="1" x14ac:dyDescent="0.15">
      <c r="A116" s="24"/>
    </row>
    <row r="117" spans="1:1" ht="14.85" customHeight="1" x14ac:dyDescent="0.15">
      <c r="A117" s="24"/>
    </row>
    <row r="118" spans="1:1" ht="14.85" customHeight="1" x14ac:dyDescent="0.15">
      <c r="A118" s="24"/>
    </row>
    <row r="119" spans="1:1" ht="14.85" customHeight="1" x14ac:dyDescent="0.15">
      <c r="A119" s="24"/>
    </row>
    <row r="120" spans="1:1" ht="14.85" customHeight="1" x14ac:dyDescent="0.15">
      <c r="A120" s="24"/>
    </row>
    <row r="121" spans="1:1" ht="14.85" customHeight="1" x14ac:dyDescent="0.15">
      <c r="A121" s="24"/>
    </row>
    <row r="122" spans="1:1" ht="14.85" customHeight="1" x14ac:dyDescent="0.15">
      <c r="A122" s="24"/>
    </row>
    <row r="123" spans="1:1" ht="14.85" customHeight="1" x14ac:dyDescent="0.15">
      <c r="A123" s="24"/>
    </row>
    <row r="124" spans="1:1" ht="14.85" customHeight="1" x14ac:dyDescent="0.15">
      <c r="A124" s="24"/>
    </row>
    <row r="125" spans="1:1" ht="14.85" customHeight="1" x14ac:dyDescent="0.15">
      <c r="A125" s="24"/>
    </row>
    <row r="126" spans="1:1" ht="14.85" customHeight="1" x14ac:dyDescent="0.15">
      <c r="A126" s="24"/>
    </row>
    <row r="127" spans="1:1" ht="14.85" customHeight="1" x14ac:dyDescent="0.15">
      <c r="A127" s="24"/>
    </row>
    <row r="128" spans="1:1" ht="14.85" customHeight="1" x14ac:dyDescent="0.15">
      <c r="A128" s="24"/>
    </row>
    <row r="129" spans="1:1" ht="14.85" customHeight="1" x14ac:dyDescent="0.15">
      <c r="A129" s="24"/>
    </row>
    <row r="130" spans="1:1" ht="14.85" customHeight="1" x14ac:dyDescent="0.15">
      <c r="A130" s="24"/>
    </row>
    <row r="131" spans="1:1" ht="14.85" customHeight="1" x14ac:dyDescent="0.15">
      <c r="A131" s="24"/>
    </row>
    <row r="132" spans="1:1" ht="14.85" customHeight="1" x14ac:dyDescent="0.15">
      <c r="A132" s="24"/>
    </row>
    <row r="133" spans="1:1" ht="14.85" customHeight="1" x14ac:dyDescent="0.15">
      <c r="A133" s="24"/>
    </row>
    <row r="134" spans="1:1" ht="14.85" customHeight="1" x14ac:dyDescent="0.15">
      <c r="A134" s="24"/>
    </row>
    <row r="135" spans="1:1" ht="14.85" customHeight="1" x14ac:dyDescent="0.15">
      <c r="A135" s="24"/>
    </row>
    <row r="136" spans="1:1" ht="14.85" customHeight="1" x14ac:dyDescent="0.15">
      <c r="A136" s="24"/>
    </row>
    <row r="137" spans="1:1" ht="14.85" customHeight="1" x14ac:dyDescent="0.15">
      <c r="A137" s="24"/>
    </row>
    <row r="138" spans="1:1" ht="14.85" customHeight="1" x14ac:dyDescent="0.15">
      <c r="A138" s="24"/>
    </row>
    <row r="139" spans="1:1" ht="14.85" customHeight="1" x14ac:dyDescent="0.15">
      <c r="A139" s="24"/>
    </row>
    <row r="140" spans="1:1" ht="14.85" customHeight="1" x14ac:dyDescent="0.15">
      <c r="A140" s="24"/>
    </row>
    <row r="141" spans="1:1" ht="14.85" customHeight="1" x14ac:dyDescent="0.15">
      <c r="A141" s="24"/>
    </row>
    <row r="142" spans="1:1" ht="14.85" customHeight="1" x14ac:dyDescent="0.15">
      <c r="A142" s="24"/>
    </row>
    <row r="143" spans="1:1" ht="14.85" customHeight="1" x14ac:dyDescent="0.15">
      <c r="A143" s="24"/>
    </row>
    <row r="144" spans="1:1" ht="14.85" customHeight="1" x14ac:dyDescent="0.15">
      <c r="A144" s="24"/>
    </row>
    <row r="145" spans="1:1" ht="14.85" customHeight="1" x14ac:dyDescent="0.15">
      <c r="A145" s="24"/>
    </row>
    <row r="146" spans="1:1" ht="14.85" customHeight="1" x14ac:dyDescent="0.15">
      <c r="A146" s="24"/>
    </row>
    <row r="147" spans="1:1" ht="14.85" customHeight="1" x14ac:dyDescent="0.15">
      <c r="A147" s="24"/>
    </row>
    <row r="148" spans="1:1" ht="14.85" customHeight="1" x14ac:dyDescent="0.15">
      <c r="A148" s="24"/>
    </row>
    <row r="149" spans="1:1" ht="14.85" customHeight="1" x14ac:dyDescent="0.15">
      <c r="A149" s="24"/>
    </row>
  </sheetData>
  <mergeCells count="106">
    <mergeCell ref="C54:C59"/>
    <mergeCell ref="D54:AH60"/>
    <mergeCell ref="L50:M50"/>
    <mergeCell ref="O50:P50"/>
    <mergeCell ref="R50:AH50"/>
    <mergeCell ref="H51:K52"/>
    <mergeCell ref="N51:U52"/>
    <mergeCell ref="X51:AH52"/>
    <mergeCell ref="A48:A53"/>
    <mergeCell ref="B48:G48"/>
    <mergeCell ref="H48:U48"/>
    <mergeCell ref="V48:Y49"/>
    <mergeCell ref="Z48:AH49"/>
    <mergeCell ref="B49:G49"/>
    <mergeCell ref="H49:U49"/>
    <mergeCell ref="B50:G53"/>
    <mergeCell ref="H50:K50"/>
    <mergeCell ref="H53:AH53"/>
    <mergeCell ref="B44:G47"/>
    <mergeCell ref="H44:K44"/>
    <mergeCell ref="L44:M44"/>
    <mergeCell ref="O44:P44"/>
    <mergeCell ref="R44:AH44"/>
    <mergeCell ref="H45:K46"/>
    <mergeCell ref="N45:U46"/>
    <mergeCell ref="X45:AH46"/>
    <mergeCell ref="H47:AH47"/>
    <mergeCell ref="A33:A47"/>
    <mergeCell ref="B33:G33"/>
    <mergeCell ref="H33:Q33"/>
    <mergeCell ref="R33:X33"/>
    <mergeCell ref="B34:G34"/>
    <mergeCell ref="H34:AH34"/>
    <mergeCell ref="N38:U39"/>
    <mergeCell ref="X38:AH39"/>
    <mergeCell ref="H40:AH40"/>
    <mergeCell ref="B41:AH41"/>
    <mergeCell ref="B42:G42"/>
    <mergeCell ref="H42:AH42"/>
    <mergeCell ref="B35:G35"/>
    <mergeCell ref="H35:AH35"/>
    <mergeCell ref="B36:G36"/>
    <mergeCell ref="H36:AH36"/>
    <mergeCell ref="B37:G40"/>
    <mergeCell ref="H37:K37"/>
    <mergeCell ref="L37:M37"/>
    <mergeCell ref="O37:P37"/>
    <mergeCell ref="R37:AH37"/>
    <mergeCell ref="H38:K39"/>
    <mergeCell ref="B43:G43"/>
    <mergeCell ref="H43:AH43"/>
    <mergeCell ref="AS27:AU28"/>
    <mergeCell ref="Q28:S28"/>
    <mergeCell ref="T28:AA28"/>
    <mergeCell ref="AB28:AH28"/>
    <mergeCell ref="B29:G32"/>
    <mergeCell ref="H29:K29"/>
    <mergeCell ref="L29:M29"/>
    <mergeCell ref="O29:P29"/>
    <mergeCell ref="R29:AH29"/>
    <mergeCell ref="AM29:AR31"/>
    <mergeCell ref="B27:G28"/>
    <mergeCell ref="H27:J28"/>
    <mergeCell ref="K27:P28"/>
    <mergeCell ref="Q27:S27"/>
    <mergeCell ref="T27:AA27"/>
    <mergeCell ref="AB27:AH27"/>
    <mergeCell ref="H30:K31"/>
    <mergeCell ref="N30:U31"/>
    <mergeCell ref="X30:AH31"/>
    <mergeCell ref="H32:AH32"/>
    <mergeCell ref="AL19:AL32"/>
    <mergeCell ref="B20:G20"/>
    <mergeCell ref="H20:AH20"/>
    <mergeCell ref="B21:G24"/>
    <mergeCell ref="H21:K21"/>
    <mergeCell ref="L21:M21"/>
    <mergeCell ref="O21:P21"/>
    <mergeCell ref="R21:AH21"/>
    <mergeCell ref="H22:K23"/>
    <mergeCell ref="N22:U23"/>
    <mergeCell ref="P13:U14"/>
    <mergeCell ref="V13:AH14"/>
    <mergeCell ref="A19:A32"/>
    <mergeCell ref="B19:G19"/>
    <mergeCell ref="H19:AH19"/>
    <mergeCell ref="X22:AH23"/>
    <mergeCell ref="H24:AH24"/>
    <mergeCell ref="B25:G26"/>
    <mergeCell ref="H25:J25"/>
    <mergeCell ref="K25:P25"/>
    <mergeCell ref="S25:U25"/>
    <mergeCell ref="V25:X25"/>
    <mergeCell ref="Y25:AH25"/>
    <mergeCell ref="H26:J26"/>
    <mergeCell ref="K26:AH26"/>
    <mergeCell ref="A5:AH5"/>
    <mergeCell ref="W7:AA7"/>
    <mergeCell ref="AC7:AD7"/>
    <mergeCell ref="AF7:AG7"/>
    <mergeCell ref="B8:F9"/>
    <mergeCell ref="G8:L9"/>
    <mergeCell ref="P9:S10"/>
    <mergeCell ref="T9:AH10"/>
    <mergeCell ref="P11:S12"/>
    <mergeCell ref="T11:AH12"/>
  </mergeCells>
  <phoneticPr fontId="4"/>
  <printOptions horizontalCentered="1"/>
  <pageMargins left="0.70866141732283472" right="0.70866141732283472" top="0.74803149606299213" bottom="0.74803149606299213" header="0.31496062992125984" footer="0.31496062992125984"/>
  <pageSetup paperSize="9" scale="3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FF"/>
    <pageSetUpPr fitToPage="1"/>
  </sheetPr>
  <dimension ref="A1:AN43"/>
  <sheetViews>
    <sheetView view="pageBreakPreview" zoomScaleNormal="100" zoomScaleSheetLayoutView="100" workbookViewId="0">
      <selection activeCell="H17" sqref="H17:AH18"/>
    </sheetView>
  </sheetViews>
  <sheetFormatPr defaultColWidth="8.75" defaultRowHeight="12" x14ac:dyDescent="0.15"/>
  <cols>
    <col min="1" max="5" width="3.125" style="59" customWidth="1"/>
    <col min="6" max="6" width="4.5" style="59" customWidth="1"/>
    <col min="7" max="9" width="3.125" style="59" customWidth="1"/>
    <col min="10" max="10" width="5.25" style="59" customWidth="1"/>
    <col min="11" max="34" width="3.125" style="59" customWidth="1"/>
    <col min="35" max="38" width="8.75" style="59"/>
    <col min="39" max="39" width="9.375" style="59" bestFit="1" customWidth="1"/>
    <col min="40" max="16384" width="8.75" style="59"/>
  </cols>
  <sheetData>
    <row r="1" spans="1:40" ht="36" customHeight="1" thickBot="1" x14ac:dyDescent="0.2">
      <c r="A1" s="58" t="s">
        <v>92</v>
      </c>
      <c r="AC1" s="59" t="s">
        <v>93</v>
      </c>
    </row>
    <row r="2" spans="1:40" ht="18" customHeight="1" x14ac:dyDescent="0.15">
      <c r="A2" s="546" t="s">
        <v>94</v>
      </c>
      <c r="B2" s="547"/>
      <c r="C2" s="547"/>
      <c r="D2" s="547"/>
      <c r="E2" s="547"/>
      <c r="F2" s="547"/>
      <c r="G2" s="547"/>
      <c r="H2" s="550" t="s">
        <v>95</v>
      </c>
      <c r="I2" s="551"/>
      <c r="J2" s="551"/>
      <c r="K2" s="551"/>
      <c r="L2" s="551"/>
      <c r="M2" s="551"/>
      <c r="N2" s="551"/>
      <c r="O2" s="551"/>
      <c r="P2" s="552"/>
      <c r="Q2" s="550"/>
      <c r="R2" s="552"/>
      <c r="S2" s="550" t="s">
        <v>96</v>
      </c>
      <c r="T2" s="551"/>
      <c r="U2" s="551"/>
      <c r="V2" s="551"/>
      <c r="W2" s="551"/>
      <c r="X2" s="551"/>
      <c r="Y2" s="551"/>
      <c r="Z2" s="551"/>
      <c r="AA2" s="551"/>
      <c r="AB2" s="551"/>
      <c r="AC2" s="552"/>
      <c r="AD2" s="550" t="s">
        <v>97</v>
      </c>
      <c r="AE2" s="551"/>
      <c r="AF2" s="552"/>
      <c r="AG2" s="550"/>
      <c r="AH2" s="556"/>
    </row>
    <row r="3" spans="1:40" ht="18" customHeight="1" thickBot="1" x14ac:dyDescent="0.2">
      <c r="A3" s="548"/>
      <c r="B3" s="549"/>
      <c r="C3" s="549"/>
      <c r="D3" s="549"/>
      <c r="E3" s="549"/>
      <c r="F3" s="549"/>
      <c r="G3" s="549"/>
      <c r="H3" s="553"/>
      <c r="I3" s="554"/>
      <c r="J3" s="554"/>
      <c r="K3" s="554"/>
      <c r="L3" s="554"/>
      <c r="M3" s="554"/>
      <c r="N3" s="554"/>
      <c r="O3" s="554"/>
      <c r="P3" s="555"/>
      <c r="Q3" s="553"/>
      <c r="R3" s="555"/>
      <c r="S3" s="553"/>
      <c r="T3" s="554"/>
      <c r="U3" s="554"/>
      <c r="V3" s="554"/>
      <c r="W3" s="554"/>
      <c r="X3" s="554"/>
      <c r="Y3" s="554"/>
      <c r="Z3" s="554"/>
      <c r="AA3" s="554"/>
      <c r="AB3" s="554"/>
      <c r="AC3" s="555"/>
      <c r="AD3" s="557" t="s">
        <v>98</v>
      </c>
      <c r="AE3" s="558"/>
      <c r="AF3" s="559"/>
      <c r="AG3" s="557"/>
      <c r="AH3" s="560"/>
    </row>
    <row r="4" spans="1:40" s="60" customFormat="1" ht="14.45" customHeight="1" x14ac:dyDescent="0.15">
      <c r="A4" s="561" t="s">
        <v>99</v>
      </c>
      <c r="B4" s="562"/>
      <c r="C4" s="567" t="s">
        <v>40</v>
      </c>
      <c r="D4" s="567"/>
      <c r="E4" s="567"/>
      <c r="F4" s="567"/>
      <c r="G4" s="567"/>
      <c r="H4" s="568"/>
      <c r="I4" s="568"/>
      <c r="J4" s="568"/>
      <c r="K4" s="568"/>
      <c r="L4" s="568"/>
      <c r="M4" s="568"/>
      <c r="N4" s="568"/>
      <c r="O4" s="568"/>
      <c r="P4" s="568"/>
      <c r="Q4" s="568"/>
      <c r="R4" s="568"/>
      <c r="S4" s="568"/>
      <c r="T4" s="568"/>
      <c r="U4" s="568"/>
      <c r="V4" s="568"/>
      <c r="W4" s="568"/>
      <c r="X4" s="568"/>
      <c r="Y4" s="568"/>
      <c r="Z4" s="568"/>
      <c r="AA4" s="568"/>
      <c r="AB4" s="568"/>
      <c r="AC4" s="568"/>
      <c r="AD4" s="568"/>
      <c r="AE4" s="568"/>
      <c r="AF4" s="568"/>
      <c r="AG4" s="568"/>
      <c r="AH4" s="569"/>
    </row>
    <row r="5" spans="1:40" ht="16.350000000000001" customHeight="1" x14ac:dyDescent="0.15">
      <c r="A5" s="563"/>
      <c r="B5" s="564"/>
      <c r="C5" s="570" t="s">
        <v>100</v>
      </c>
      <c r="D5" s="570"/>
      <c r="E5" s="570"/>
      <c r="F5" s="570"/>
      <c r="G5" s="570"/>
      <c r="H5" s="571"/>
      <c r="I5" s="571"/>
      <c r="J5" s="571"/>
      <c r="K5" s="571"/>
      <c r="L5" s="571"/>
      <c r="M5" s="571"/>
      <c r="N5" s="571"/>
      <c r="O5" s="571"/>
      <c r="P5" s="571"/>
      <c r="Q5" s="571"/>
      <c r="R5" s="571"/>
      <c r="S5" s="571"/>
      <c r="T5" s="571"/>
      <c r="U5" s="571"/>
      <c r="V5" s="571"/>
      <c r="W5" s="571"/>
      <c r="X5" s="571"/>
      <c r="Y5" s="571"/>
      <c r="Z5" s="571"/>
      <c r="AA5" s="571"/>
      <c r="AB5" s="571"/>
      <c r="AC5" s="571"/>
      <c r="AD5" s="571"/>
      <c r="AE5" s="571"/>
      <c r="AF5" s="571"/>
      <c r="AG5" s="571"/>
      <c r="AH5" s="572"/>
    </row>
    <row r="6" spans="1:40" ht="27.95" customHeight="1" x14ac:dyDescent="0.15">
      <c r="A6" s="563"/>
      <c r="B6" s="564"/>
      <c r="C6" s="570" t="s">
        <v>101</v>
      </c>
      <c r="D6" s="570"/>
      <c r="E6" s="570"/>
      <c r="F6" s="570"/>
      <c r="G6" s="570"/>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4"/>
    </row>
    <row r="7" spans="1:40" ht="15.75" customHeight="1" x14ac:dyDescent="0.15">
      <c r="A7" s="563"/>
      <c r="B7" s="564"/>
      <c r="C7" s="570" t="s">
        <v>74</v>
      </c>
      <c r="D7" s="570"/>
      <c r="E7" s="570"/>
      <c r="F7" s="570"/>
      <c r="G7" s="570"/>
      <c r="H7" s="441" t="s">
        <v>45</v>
      </c>
      <c r="I7" s="442"/>
      <c r="J7" s="442"/>
      <c r="K7" s="442"/>
      <c r="L7" s="443"/>
      <c r="M7" s="443"/>
      <c r="N7" s="43" t="s">
        <v>102</v>
      </c>
      <c r="O7" s="443"/>
      <c r="P7" s="443"/>
      <c r="Q7" s="44" t="s">
        <v>103</v>
      </c>
      <c r="R7" s="442"/>
      <c r="S7" s="442"/>
      <c r="T7" s="442"/>
      <c r="U7" s="442"/>
      <c r="V7" s="442"/>
      <c r="W7" s="442"/>
      <c r="X7" s="442"/>
      <c r="Y7" s="442"/>
      <c r="Z7" s="442"/>
      <c r="AA7" s="442"/>
      <c r="AB7" s="442"/>
      <c r="AC7" s="442"/>
      <c r="AD7" s="442"/>
      <c r="AE7" s="442"/>
      <c r="AF7" s="442"/>
      <c r="AG7" s="442"/>
      <c r="AH7" s="444"/>
    </row>
    <row r="8" spans="1:40" ht="15.75" customHeight="1" x14ac:dyDescent="0.15">
      <c r="A8" s="563"/>
      <c r="B8" s="564"/>
      <c r="C8" s="570"/>
      <c r="D8" s="570"/>
      <c r="E8" s="570"/>
      <c r="F8" s="570"/>
      <c r="G8" s="570"/>
      <c r="H8" s="445"/>
      <c r="I8" s="446"/>
      <c r="J8" s="446"/>
      <c r="K8" s="446"/>
      <c r="L8" s="45" t="s">
        <v>48</v>
      </c>
      <c r="M8" s="45" t="s">
        <v>49</v>
      </c>
      <c r="N8" s="446"/>
      <c r="O8" s="446"/>
      <c r="P8" s="446"/>
      <c r="Q8" s="446"/>
      <c r="R8" s="446"/>
      <c r="S8" s="446"/>
      <c r="T8" s="446"/>
      <c r="U8" s="446"/>
      <c r="V8" s="45" t="s">
        <v>50</v>
      </c>
      <c r="W8" s="45" t="s">
        <v>51</v>
      </c>
      <c r="X8" s="446"/>
      <c r="Y8" s="446"/>
      <c r="Z8" s="446"/>
      <c r="AA8" s="446"/>
      <c r="AB8" s="446"/>
      <c r="AC8" s="446"/>
      <c r="AD8" s="446"/>
      <c r="AE8" s="446"/>
      <c r="AF8" s="446"/>
      <c r="AG8" s="446"/>
      <c r="AH8" s="456"/>
    </row>
    <row r="9" spans="1:40" ht="15.75" customHeight="1" x14ac:dyDescent="0.15">
      <c r="A9" s="563"/>
      <c r="B9" s="564"/>
      <c r="C9" s="570"/>
      <c r="D9" s="570"/>
      <c r="E9" s="570"/>
      <c r="F9" s="570"/>
      <c r="G9" s="570"/>
      <c r="H9" s="445"/>
      <c r="I9" s="446"/>
      <c r="J9" s="446"/>
      <c r="K9" s="446"/>
      <c r="L9" s="45" t="s">
        <v>52</v>
      </c>
      <c r="M9" s="45" t="s">
        <v>53</v>
      </c>
      <c r="N9" s="446"/>
      <c r="O9" s="446"/>
      <c r="P9" s="446"/>
      <c r="Q9" s="446"/>
      <c r="R9" s="446"/>
      <c r="S9" s="446"/>
      <c r="T9" s="446"/>
      <c r="U9" s="446"/>
      <c r="V9" s="45" t="s">
        <v>54</v>
      </c>
      <c r="W9" s="45" t="s">
        <v>55</v>
      </c>
      <c r="X9" s="446"/>
      <c r="Y9" s="446"/>
      <c r="Z9" s="446"/>
      <c r="AA9" s="446"/>
      <c r="AB9" s="446"/>
      <c r="AC9" s="446"/>
      <c r="AD9" s="446"/>
      <c r="AE9" s="446"/>
      <c r="AF9" s="446"/>
      <c r="AG9" s="446"/>
      <c r="AH9" s="456"/>
    </row>
    <row r="10" spans="1:40" ht="18.95" customHeight="1" x14ac:dyDescent="0.15">
      <c r="A10" s="563"/>
      <c r="B10" s="564"/>
      <c r="C10" s="570"/>
      <c r="D10" s="570"/>
      <c r="E10" s="570"/>
      <c r="F10" s="570"/>
      <c r="G10" s="570"/>
      <c r="H10" s="457"/>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9"/>
    </row>
    <row r="11" spans="1:40" ht="16.350000000000001" customHeight="1" x14ac:dyDescent="0.15">
      <c r="A11" s="563"/>
      <c r="B11" s="564"/>
      <c r="C11" s="570" t="s">
        <v>104</v>
      </c>
      <c r="D11" s="570"/>
      <c r="E11" s="570"/>
      <c r="F11" s="570"/>
      <c r="G11" s="570"/>
      <c r="H11" s="575" t="s">
        <v>57</v>
      </c>
      <c r="I11" s="576"/>
      <c r="J11" s="577"/>
      <c r="K11" s="469"/>
      <c r="L11" s="470"/>
      <c r="M11" s="470"/>
      <c r="N11" s="470"/>
      <c r="O11" s="470"/>
      <c r="P11" s="470"/>
      <c r="Q11" s="49" t="s">
        <v>105</v>
      </c>
      <c r="R11" s="49"/>
      <c r="S11" s="470"/>
      <c r="T11" s="470"/>
      <c r="U11" s="578"/>
      <c r="V11" s="575" t="s">
        <v>59</v>
      </c>
      <c r="W11" s="576"/>
      <c r="X11" s="577"/>
      <c r="Y11" s="469"/>
      <c r="Z11" s="470"/>
      <c r="AA11" s="470"/>
      <c r="AB11" s="470"/>
      <c r="AC11" s="470"/>
      <c r="AD11" s="470"/>
      <c r="AE11" s="470"/>
      <c r="AF11" s="470"/>
      <c r="AG11" s="470"/>
      <c r="AH11" s="473"/>
    </row>
    <row r="12" spans="1:40" ht="16.350000000000001" customHeight="1" x14ac:dyDescent="0.15">
      <c r="A12" s="565"/>
      <c r="B12" s="566"/>
      <c r="C12" s="570"/>
      <c r="D12" s="570"/>
      <c r="E12" s="570"/>
      <c r="F12" s="570"/>
      <c r="G12" s="570"/>
      <c r="H12" s="474" t="s">
        <v>106</v>
      </c>
      <c r="I12" s="474"/>
      <c r="J12" s="474"/>
      <c r="K12" s="469"/>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3"/>
    </row>
    <row r="13" spans="1:40" ht="16.350000000000001" customHeight="1" x14ac:dyDescent="0.15">
      <c r="A13" s="588" t="s">
        <v>107</v>
      </c>
      <c r="B13" s="589"/>
      <c r="C13" s="570" t="s">
        <v>82</v>
      </c>
      <c r="D13" s="570"/>
      <c r="E13" s="570"/>
      <c r="F13" s="570"/>
      <c r="G13" s="570"/>
      <c r="H13" s="571"/>
      <c r="I13" s="571"/>
      <c r="J13" s="571"/>
      <c r="K13" s="571"/>
      <c r="L13" s="571"/>
      <c r="M13" s="571"/>
      <c r="N13" s="571"/>
      <c r="O13" s="571"/>
      <c r="P13" s="570" t="s">
        <v>85</v>
      </c>
      <c r="Q13" s="570"/>
      <c r="R13" s="570"/>
      <c r="S13" s="441" t="s">
        <v>108</v>
      </c>
      <c r="T13" s="442"/>
      <c r="U13" s="442"/>
      <c r="V13" s="442"/>
      <c r="W13" s="443"/>
      <c r="X13" s="443"/>
      <c r="Y13" s="43" t="s">
        <v>87</v>
      </c>
      <c r="Z13" s="443"/>
      <c r="AA13" s="443"/>
      <c r="AB13" s="44" t="s">
        <v>109</v>
      </c>
      <c r="AC13" s="579"/>
      <c r="AD13" s="579"/>
      <c r="AE13" s="579"/>
      <c r="AF13" s="579"/>
      <c r="AG13" s="579"/>
      <c r="AH13" s="580"/>
    </row>
    <row r="14" spans="1:40" ht="24.75" customHeight="1" x14ac:dyDescent="0.15">
      <c r="A14" s="588"/>
      <c r="B14" s="589"/>
      <c r="C14" s="570" t="s">
        <v>110</v>
      </c>
      <c r="D14" s="570"/>
      <c r="E14" s="570"/>
      <c r="F14" s="570"/>
      <c r="G14" s="570"/>
      <c r="H14" s="571"/>
      <c r="I14" s="571"/>
      <c r="J14" s="571"/>
      <c r="K14" s="571"/>
      <c r="L14" s="571"/>
      <c r="M14" s="571"/>
      <c r="N14" s="571"/>
      <c r="O14" s="571"/>
      <c r="P14" s="570"/>
      <c r="Q14" s="570"/>
      <c r="R14" s="570"/>
      <c r="S14" s="581"/>
      <c r="T14" s="582"/>
      <c r="U14" s="582"/>
      <c r="V14" s="582"/>
      <c r="W14" s="582"/>
      <c r="X14" s="582"/>
      <c r="Y14" s="582"/>
      <c r="Z14" s="582"/>
      <c r="AA14" s="582"/>
      <c r="AB14" s="582"/>
      <c r="AC14" s="582"/>
      <c r="AD14" s="582"/>
      <c r="AE14" s="582"/>
      <c r="AF14" s="582"/>
      <c r="AG14" s="582"/>
      <c r="AH14" s="583"/>
    </row>
    <row r="15" spans="1:40" ht="16.350000000000001" customHeight="1" x14ac:dyDescent="0.15">
      <c r="A15" s="588"/>
      <c r="B15" s="589"/>
      <c r="C15" s="570" t="s">
        <v>111</v>
      </c>
      <c r="D15" s="570"/>
      <c r="E15" s="570"/>
      <c r="F15" s="570"/>
      <c r="G15" s="570"/>
      <c r="H15" s="587"/>
      <c r="I15" s="587"/>
      <c r="J15" s="587"/>
      <c r="K15" s="587"/>
      <c r="L15" s="587"/>
      <c r="M15" s="587"/>
      <c r="N15" s="587"/>
      <c r="O15" s="587"/>
      <c r="P15" s="570"/>
      <c r="Q15" s="570"/>
      <c r="R15" s="570"/>
      <c r="S15" s="584"/>
      <c r="T15" s="585"/>
      <c r="U15" s="585"/>
      <c r="V15" s="585"/>
      <c r="W15" s="585"/>
      <c r="X15" s="585"/>
      <c r="Y15" s="585"/>
      <c r="Z15" s="585"/>
      <c r="AA15" s="585"/>
      <c r="AB15" s="585"/>
      <c r="AC15" s="585"/>
      <c r="AD15" s="585"/>
      <c r="AE15" s="585"/>
      <c r="AF15" s="585"/>
      <c r="AG15" s="585"/>
      <c r="AH15" s="586"/>
    </row>
    <row r="16" spans="1:40" ht="33.75" customHeight="1" x14ac:dyDescent="0.15">
      <c r="A16" s="588"/>
      <c r="B16" s="589"/>
      <c r="C16" s="590" t="s">
        <v>112</v>
      </c>
      <c r="D16" s="590"/>
      <c r="E16" s="590"/>
      <c r="F16" s="590"/>
      <c r="G16" s="590"/>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1"/>
      <c r="AM16" s="61"/>
      <c r="AN16" s="62"/>
    </row>
    <row r="17" spans="1:34" ht="34.5" customHeight="1" x14ac:dyDescent="0.15">
      <c r="A17" s="588"/>
      <c r="B17" s="589"/>
      <c r="C17" s="592" t="s">
        <v>113</v>
      </c>
      <c r="D17" s="592"/>
      <c r="E17" s="592"/>
      <c r="F17" s="592"/>
      <c r="G17" s="593" t="s">
        <v>114</v>
      </c>
      <c r="H17" s="593"/>
      <c r="I17" s="593"/>
      <c r="J17" s="593"/>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5"/>
    </row>
    <row r="18" spans="1:34" ht="30.75" customHeight="1" x14ac:dyDescent="0.15">
      <c r="A18" s="588"/>
      <c r="B18" s="589"/>
      <c r="C18" s="592"/>
      <c r="D18" s="592"/>
      <c r="E18" s="592"/>
      <c r="F18" s="592"/>
      <c r="G18" s="592" t="s">
        <v>115</v>
      </c>
      <c r="H18" s="592"/>
      <c r="I18" s="592"/>
      <c r="J18" s="592"/>
      <c r="K18" s="596"/>
      <c r="L18" s="596"/>
      <c r="M18" s="596"/>
      <c r="N18" s="596"/>
      <c r="O18" s="596"/>
      <c r="P18" s="596"/>
      <c r="Q18" s="596"/>
      <c r="R18" s="596"/>
      <c r="S18" s="596"/>
      <c r="T18" s="596"/>
      <c r="U18" s="596"/>
      <c r="V18" s="596"/>
      <c r="W18" s="596"/>
      <c r="X18" s="596"/>
      <c r="Y18" s="596"/>
      <c r="Z18" s="596"/>
      <c r="AA18" s="596"/>
      <c r="AB18" s="596"/>
      <c r="AC18" s="596"/>
      <c r="AD18" s="596"/>
      <c r="AE18" s="596"/>
      <c r="AF18" s="596"/>
      <c r="AG18" s="596"/>
      <c r="AH18" s="597"/>
    </row>
    <row r="19" spans="1:34" ht="32.25" customHeight="1" x14ac:dyDescent="0.15">
      <c r="A19" s="588"/>
      <c r="B19" s="589"/>
      <c r="C19" s="592"/>
      <c r="D19" s="592"/>
      <c r="E19" s="592"/>
      <c r="F19" s="592"/>
      <c r="G19" s="592"/>
      <c r="H19" s="592"/>
      <c r="I19" s="592"/>
      <c r="J19" s="592"/>
      <c r="K19" s="598"/>
      <c r="L19" s="598"/>
      <c r="M19" s="598"/>
      <c r="N19" s="598"/>
      <c r="O19" s="598"/>
      <c r="P19" s="598"/>
      <c r="Q19" s="598"/>
      <c r="R19" s="598"/>
      <c r="S19" s="598"/>
      <c r="T19" s="598"/>
      <c r="U19" s="598"/>
      <c r="V19" s="598"/>
      <c r="W19" s="598"/>
      <c r="X19" s="598"/>
      <c r="Y19" s="598"/>
      <c r="Z19" s="598"/>
      <c r="AA19" s="598"/>
      <c r="AB19" s="598"/>
      <c r="AC19" s="598"/>
      <c r="AD19" s="598"/>
      <c r="AE19" s="598"/>
      <c r="AF19" s="598"/>
      <c r="AG19" s="598"/>
      <c r="AH19" s="599"/>
    </row>
    <row r="20" spans="1:34" ht="15.6" customHeight="1" x14ac:dyDescent="0.15">
      <c r="A20" s="600" t="s">
        <v>116</v>
      </c>
      <c r="B20" s="601"/>
      <c r="C20" s="601"/>
      <c r="D20" s="601"/>
      <c r="E20" s="601"/>
      <c r="F20" s="601"/>
      <c r="G20" s="601"/>
      <c r="H20" s="601"/>
      <c r="I20" s="601"/>
      <c r="J20" s="601"/>
      <c r="K20" s="601"/>
      <c r="L20" s="601"/>
      <c r="M20" s="601"/>
      <c r="N20" s="601"/>
      <c r="O20" s="601"/>
      <c r="P20" s="601"/>
      <c r="Q20" s="601"/>
      <c r="R20" s="601"/>
      <c r="S20" s="601"/>
      <c r="T20" s="601"/>
      <c r="U20" s="601"/>
      <c r="V20" s="601"/>
      <c r="W20" s="601"/>
      <c r="X20" s="601"/>
      <c r="Y20" s="601"/>
      <c r="Z20" s="601"/>
      <c r="AA20" s="601"/>
      <c r="AB20" s="601"/>
      <c r="AC20" s="601"/>
      <c r="AD20" s="601"/>
      <c r="AE20" s="601"/>
      <c r="AF20" s="601"/>
      <c r="AG20" s="601"/>
      <c r="AH20" s="602"/>
    </row>
    <row r="21" spans="1:34" ht="16.350000000000001" customHeight="1" x14ac:dyDescent="0.15">
      <c r="A21" s="603" t="s">
        <v>117</v>
      </c>
      <c r="B21" s="579"/>
      <c r="C21" s="579"/>
      <c r="D21" s="579"/>
      <c r="E21" s="579"/>
      <c r="F21" s="579"/>
      <c r="G21" s="579"/>
      <c r="H21" s="579"/>
      <c r="I21" s="579"/>
      <c r="J21" s="604"/>
      <c r="K21" s="608" t="s">
        <v>118</v>
      </c>
      <c r="L21" s="609"/>
      <c r="M21" s="609"/>
      <c r="N21" s="609"/>
      <c r="O21" s="609"/>
      <c r="P21" s="609"/>
      <c r="Q21" s="609"/>
      <c r="R21" s="609"/>
      <c r="S21" s="609"/>
      <c r="T21" s="609"/>
      <c r="U21" s="609"/>
      <c r="V21" s="609"/>
      <c r="W21" s="609"/>
      <c r="X21" s="609"/>
      <c r="Y21" s="609"/>
      <c r="Z21" s="610"/>
      <c r="AA21" s="63"/>
      <c r="AB21" s="63"/>
      <c r="AC21" s="63"/>
      <c r="AD21" s="63"/>
      <c r="AE21" s="63"/>
      <c r="AF21" s="63"/>
      <c r="AG21" s="63"/>
      <c r="AH21" s="64"/>
    </row>
    <row r="22" spans="1:34" ht="16.350000000000001" customHeight="1" x14ac:dyDescent="0.15">
      <c r="A22" s="605"/>
      <c r="B22" s="606"/>
      <c r="C22" s="606"/>
      <c r="D22" s="606"/>
      <c r="E22" s="606"/>
      <c r="F22" s="606"/>
      <c r="G22" s="606"/>
      <c r="H22" s="606"/>
      <c r="I22" s="606"/>
      <c r="J22" s="607"/>
      <c r="K22" s="608" t="s">
        <v>119</v>
      </c>
      <c r="L22" s="609"/>
      <c r="M22" s="609"/>
      <c r="N22" s="609"/>
      <c r="O22" s="609"/>
      <c r="P22" s="609"/>
      <c r="Q22" s="609"/>
      <c r="R22" s="610"/>
      <c r="S22" s="570" t="s">
        <v>120</v>
      </c>
      <c r="T22" s="570"/>
      <c r="U22" s="570"/>
      <c r="V22" s="570"/>
      <c r="W22" s="570"/>
      <c r="X22" s="570"/>
      <c r="Y22" s="570"/>
      <c r="Z22" s="570"/>
      <c r="AA22" s="65"/>
      <c r="AB22" s="65"/>
      <c r="AC22" s="65"/>
      <c r="AD22" s="65"/>
      <c r="AE22" s="63"/>
      <c r="AF22" s="63"/>
      <c r="AG22" s="63"/>
      <c r="AH22" s="66"/>
    </row>
    <row r="23" spans="1:34" ht="16.350000000000001" customHeight="1" x14ac:dyDescent="0.15">
      <c r="A23" s="605"/>
      <c r="B23" s="606"/>
      <c r="C23" s="608" t="s">
        <v>121</v>
      </c>
      <c r="D23" s="609"/>
      <c r="E23" s="609"/>
      <c r="F23" s="609"/>
      <c r="G23" s="609"/>
      <c r="H23" s="609"/>
      <c r="I23" s="609"/>
      <c r="J23" s="610"/>
      <c r="K23" s="608"/>
      <c r="L23" s="609"/>
      <c r="M23" s="609"/>
      <c r="N23" s="609"/>
      <c r="O23" s="609"/>
      <c r="P23" s="609"/>
      <c r="Q23" s="609"/>
      <c r="R23" s="610"/>
      <c r="S23" s="608"/>
      <c r="T23" s="609"/>
      <c r="U23" s="609"/>
      <c r="V23" s="609"/>
      <c r="W23" s="609"/>
      <c r="X23" s="609"/>
      <c r="Y23" s="609"/>
      <c r="Z23" s="610"/>
      <c r="AA23" s="63"/>
      <c r="AB23" s="63"/>
      <c r="AC23" s="63"/>
      <c r="AD23" s="63"/>
      <c r="AE23" s="63"/>
      <c r="AF23" s="63"/>
      <c r="AG23" s="63"/>
      <c r="AH23" s="66"/>
    </row>
    <row r="24" spans="1:34" ht="16.350000000000001" customHeight="1" x14ac:dyDescent="0.15">
      <c r="A24" s="605"/>
      <c r="B24" s="606"/>
      <c r="C24" s="613" t="s">
        <v>122</v>
      </c>
      <c r="D24" s="579"/>
      <c r="E24" s="579"/>
      <c r="F24" s="579"/>
      <c r="G24" s="579"/>
      <c r="H24" s="579"/>
      <c r="I24" s="579"/>
      <c r="J24" s="604"/>
      <c r="K24" s="613"/>
      <c r="L24" s="579"/>
      <c r="M24" s="579"/>
      <c r="N24" s="579"/>
      <c r="O24" s="579"/>
      <c r="P24" s="579"/>
      <c r="Q24" s="579"/>
      <c r="R24" s="604"/>
      <c r="S24" s="613"/>
      <c r="T24" s="579"/>
      <c r="U24" s="579"/>
      <c r="V24" s="579"/>
      <c r="W24" s="579"/>
      <c r="X24" s="579"/>
      <c r="Y24" s="579"/>
      <c r="Z24" s="604"/>
      <c r="AA24" s="63"/>
      <c r="AB24" s="63"/>
      <c r="AC24" s="63"/>
      <c r="AD24" s="63"/>
      <c r="AE24" s="63"/>
      <c r="AF24" s="63"/>
      <c r="AG24" s="63"/>
      <c r="AH24" s="66"/>
    </row>
    <row r="25" spans="1:34" ht="16.350000000000001" customHeight="1" x14ac:dyDescent="0.15">
      <c r="A25" s="611"/>
      <c r="B25" s="612"/>
      <c r="C25" s="608" t="s">
        <v>123</v>
      </c>
      <c r="D25" s="609"/>
      <c r="E25" s="609"/>
      <c r="F25" s="609"/>
      <c r="G25" s="609"/>
      <c r="H25" s="609"/>
      <c r="I25" s="609"/>
      <c r="J25" s="610"/>
      <c r="K25" s="608"/>
      <c r="L25" s="609"/>
      <c r="M25" s="609"/>
      <c r="N25" s="609"/>
      <c r="O25" s="609"/>
      <c r="P25" s="609"/>
      <c r="Q25" s="609"/>
      <c r="R25" s="609"/>
      <c r="S25" s="609"/>
      <c r="T25" s="609"/>
      <c r="U25" s="609"/>
      <c r="V25" s="609"/>
      <c r="W25" s="609"/>
      <c r="X25" s="609"/>
      <c r="Y25" s="609"/>
      <c r="Z25" s="610"/>
      <c r="AA25" s="63"/>
      <c r="AB25" s="63"/>
      <c r="AC25" s="63"/>
      <c r="AD25" s="63"/>
      <c r="AE25" s="63"/>
      <c r="AF25" s="63"/>
      <c r="AG25" s="63"/>
      <c r="AH25" s="66"/>
    </row>
    <row r="26" spans="1:34" ht="16.350000000000001" customHeight="1" x14ac:dyDescent="0.15">
      <c r="A26" s="611" t="s">
        <v>124</v>
      </c>
      <c r="B26" s="612"/>
      <c r="C26" s="612"/>
      <c r="D26" s="612"/>
      <c r="E26" s="612"/>
      <c r="F26" s="612"/>
      <c r="G26" s="612"/>
      <c r="H26" s="612"/>
      <c r="I26" s="612"/>
      <c r="J26" s="614"/>
      <c r="K26" s="615"/>
      <c r="L26" s="615"/>
      <c r="M26" s="615"/>
      <c r="N26" s="615"/>
      <c r="O26" s="615"/>
      <c r="P26" s="615"/>
      <c r="Q26" s="615"/>
      <c r="R26" s="615"/>
      <c r="S26" s="63"/>
      <c r="T26" s="63"/>
      <c r="U26" s="63"/>
      <c r="V26" s="63"/>
      <c r="W26" s="63"/>
      <c r="X26" s="63"/>
      <c r="Y26" s="63"/>
      <c r="Z26" s="63"/>
      <c r="AA26" s="63"/>
      <c r="AB26" s="63"/>
      <c r="AC26" s="63"/>
      <c r="AD26" s="63"/>
      <c r="AE26" s="63"/>
      <c r="AF26" s="63"/>
      <c r="AG26" s="67"/>
      <c r="AH26" s="68"/>
    </row>
    <row r="27" spans="1:34" ht="15.6" customHeight="1" x14ac:dyDescent="0.15">
      <c r="A27" s="616" t="s">
        <v>125</v>
      </c>
      <c r="B27" s="617"/>
      <c r="C27" s="617"/>
      <c r="D27" s="617"/>
      <c r="E27" s="617"/>
      <c r="F27" s="617"/>
      <c r="G27" s="618"/>
      <c r="H27" s="608" t="s">
        <v>82</v>
      </c>
      <c r="I27" s="609"/>
      <c r="J27" s="610"/>
      <c r="K27" s="625"/>
      <c r="L27" s="626"/>
      <c r="M27" s="626"/>
      <c r="N27" s="626"/>
      <c r="O27" s="626"/>
      <c r="P27" s="626"/>
      <c r="Q27" s="626"/>
      <c r="R27" s="627"/>
      <c r="S27" s="628" t="s">
        <v>85</v>
      </c>
      <c r="T27" s="628"/>
      <c r="U27" s="441" t="s">
        <v>126</v>
      </c>
      <c r="V27" s="442"/>
      <c r="W27" s="442"/>
      <c r="X27" s="442"/>
      <c r="Y27" s="443"/>
      <c r="Z27" s="443"/>
      <c r="AA27" s="43" t="s">
        <v>87</v>
      </c>
      <c r="AB27" s="443"/>
      <c r="AC27" s="443"/>
      <c r="AD27" s="44" t="s">
        <v>127</v>
      </c>
      <c r="AE27" s="442"/>
      <c r="AF27" s="442"/>
      <c r="AG27" s="442"/>
      <c r="AH27" s="444"/>
    </row>
    <row r="28" spans="1:34" ht="15.6" customHeight="1" x14ac:dyDescent="0.15">
      <c r="A28" s="619"/>
      <c r="B28" s="620"/>
      <c r="C28" s="620"/>
      <c r="D28" s="620"/>
      <c r="E28" s="620"/>
      <c r="F28" s="620"/>
      <c r="G28" s="621"/>
      <c r="H28" s="608" t="s">
        <v>128</v>
      </c>
      <c r="I28" s="609"/>
      <c r="J28" s="610"/>
      <c r="K28" s="625"/>
      <c r="L28" s="626"/>
      <c r="M28" s="626"/>
      <c r="N28" s="626"/>
      <c r="O28" s="626"/>
      <c r="P28" s="626"/>
      <c r="Q28" s="626"/>
      <c r="R28" s="627"/>
      <c r="S28" s="628"/>
      <c r="T28" s="628"/>
      <c r="U28" s="629"/>
      <c r="V28" s="630"/>
      <c r="W28" s="630"/>
      <c r="X28" s="630"/>
      <c r="Y28" s="630"/>
      <c r="Z28" s="630"/>
      <c r="AA28" s="630"/>
      <c r="AB28" s="630"/>
      <c r="AC28" s="630"/>
      <c r="AD28" s="630"/>
      <c r="AE28" s="630"/>
      <c r="AF28" s="630"/>
      <c r="AG28" s="630"/>
      <c r="AH28" s="631"/>
    </row>
    <row r="29" spans="1:34" ht="15.6" customHeight="1" x14ac:dyDescent="0.15">
      <c r="A29" s="619"/>
      <c r="B29" s="620"/>
      <c r="C29" s="620"/>
      <c r="D29" s="620"/>
      <c r="E29" s="620"/>
      <c r="F29" s="620"/>
      <c r="G29" s="621"/>
      <c r="H29" s="608" t="s">
        <v>100</v>
      </c>
      <c r="I29" s="609"/>
      <c r="J29" s="610"/>
      <c r="K29" s="625"/>
      <c r="L29" s="626"/>
      <c r="M29" s="626"/>
      <c r="N29" s="626"/>
      <c r="O29" s="626"/>
      <c r="P29" s="626"/>
      <c r="Q29" s="626"/>
      <c r="R29" s="627"/>
      <c r="S29" s="628" t="s">
        <v>85</v>
      </c>
      <c r="T29" s="628"/>
      <c r="U29" s="441" t="s">
        <v>75</v>
      </c>
      <c r="V29" s="442"/>
      <c r="W29" s="442"/>
      <c r="X29" s="442"/>
      <c r="Y29" s="443"/>
      <c r="Z29" s="443"/>
      <c r="AA29" s="43" t="s">
        <v>87</v>
      </c>
      <c r="AB29" s="443"/>
      <c r="AC29" s="443"/>
      <c r="AD29" s="44" t="s">
        <v>88</v>
      </c>
      <c r="AE29" s="442"/>
      <c r="AF29" s="442"/>
      <c r="AG29" s="442"/>
      <c r="AH29" s="444"/>
    </row>
    <row r="30" spans="1:34" ht="15.6" customHeight="1" x14ac:dyDescent="0.15">
      <c r="A30" s="622"/>
      <c r="B30" s="623"/>
      <c r="C30" s="623"/>
      <c r="D30" s="623"/>
      <c r="E30" s="623"/>
      <c r="F30" s="623"/>
      <c r="G30" s="624"/>
      <c r="H30" s="608" t="s">
        <v>128</v>
      </c>
      <c r="I30" s="609"/>
      <c r="J30" s="610"/>
      <c r="K30" s="625"/>
      <c r="L30" s="626"/>
      <c r="M30" s="626"/>
      <c r="N30" s="626"/>
      <c r="O30" s="626"/>
      <c r="P30" s="626"/>
      <c r="Q30" s="626"/>
      <c r="R30" s="627"/>
      <c r="S30" s="628"/>
      <c r="T30" s="628"/>
      <c r="U30" s="629"/>
      <c r="V30" s="630"/>
      <c r="W30" s="630"/>
      <c r="X30" s="630"/>
      <c r="Y30" s="630"/>
      <c r="Z30" s="630"/>
      <c r="AA30" s="630"/>
      <c r="AB30" s="630"/>
      <c r="AC30" s="630"/>
      <c r="AD30" s="630"/>
      <c r="AE30" s="630"/>
      <c r="AF30" s="630"/>
      <c r="AG30" s="630"/>
      <c r="AH30" s="631"/>
    </row>
    <row r="31" spans="1:34" ht="16.350000000000001" customHeight="1" thickBot="1" x14ac:dyDescent="0.2">
      <c r="A31" s="632" t="s">
        <v>129</v>
      </c>
      <c r="B31" s="558"/>
      <c r="C31" s="558"/>
      <c r="D31" s="558"/>
      <c r="E31" s="558"/>
      <c r="F31" s="558"/>
      <c r="G31" s="559"/>
      <c r="H31" s="633" t="s">
        <v>130</v>
      </c>
      <c r="I31" s="634"/>
      <c r="J31" s="634"/>
      <c r="K31" s="634"/>
      <c r="L31" s="634"/>
      <c r="M31" s="634"/>
      <c r="N31" s="634"/>
      <c r="O31" s="634"/>
      <c r="P31" s="634"/>
      <c r="Q31" s="634"/>
      <c r="R31" s="634"/>
      <c r="S31" s="634"/>
      <c r="T31" s="634"/>
      <c r="U31" s="634"/>
      <c r="V31" s="634"/>
      <c r="W31" s="634"/>
      <c r="X31" s="634"/>
      <c r="Y31" s="634"/>
      <c r="Z31" s="634"/>
      <c r="AA31" s="634"/>
      <c r="AB31" s="634"/>
      <c r="AC31" s="634"/>
      <c r="AD31" s="634"/>
      <c r="AE31" s="634"/>
      <c r="AF31" s="634"/>
      <c r="AG31" s="634"/>
      <c r="AH31" s="635"/>
    </row>
    <row r="32" spans="1:34" ht="26.1" customHeight="1" x14ac:dyDescent="0.15">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row>
    <row r="33" spans="1:34" s="70" customFormat="1" ht="15" thickBot="1" x14ac:dyDescent="0.2">
      <c r="A33" s="69" t="s">
        <v>131</v>
      </c>
      <c r="B33" s="69"/>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row>
    <row r="34" spans="1:34" ht="16.350000000000001" customHeight="1" x14ac:dyDescent="0.15">
      <c r="A34" s="636" t="s">
        <v>132</v>
      </c>
      <c r="B34" s="637"/>
      <c r="C34" s="640" t="s">
        <v>82</v>
      </c>
      <c r="D34" s="641"/>
      <c r="E34" s="641"/>
      <c r="F34" s="641"/>
      <c r="G34" s="642"/>
      <c r="H34" s="643"/>
      <c r="I34" s="644"/>
      <c r="J34" s="644"/>
      <c r="K34" s="644"/>
      <c r="L34" s="644"/>
      <c r="M34" s="644"/>
      <c r="N34" s="644"/>
      <c r="O34" s="644"/>
      <c r="P34" s="644"/>
      <c r="Q34" s="644"/>
      <c r="R34" s="644"/>
      <c r="S34" s="644"/>
      <c r="T34" s="644"/>
      <c r="U34" s="644"/>
      <c r="V34" s="644"/>
      <c r="W34" s="644"/>
      <c r="X34" s="644"/>
      <c r="Y34" s="644"/>
      <c r="Z34" s="644"/>
      <c r="AA34" s="644"/>
      <c r="AB34" s="644"/>
      <c r="AC34" s="644"/>
      <c r="AD34" s="644"/>
      <c r="AE34" s="644"/>
      <c r="AF34" s="644"/>
      <c r="AG34" s="644"/>
      <c r="AH34" s="645"/>
    </row>
    <row r="35" spans="1:34" ht="27.95" customHeight="1" x14ac:dyDescent="0.15">
      <c r="A35" s="588"/>
      <c r="B35" s="589"/>
      <c r="C35" s="570" t="s">
        <v>101</v>
      </c>
      <c r="D35" s="570"/>
      <c r="E35" s="570"/>
      <c r="F35" s="570"/>
      <c r="G35" s="570"/>
      <c r="H35" s="646"/>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4"/>
    </row>
    <row r="36" spans="1:34" ht="15.75" customHeight="1" x14ac:dyDescent="0.15">
      <c r="A36" s="588"/>
      <c r="B36" s="589"/>
      <c r="C36" s="570" t="s">
        <v>74</v>
      </c>
      <c r="D36" s="570"/>
      <c r="E36" s="570"/>
      <c r="F36" s="570"/>
      <c r="G36" s="570"/>
      <c r="H36" s="441" t="s">
        <v>133</v>
      </c>
      <c r="I36" s="442"/>
      <c r="J36" s="442"/>
      <c r="K36" s="442"/>
      <c r="L36" s="443"/>
      <c r="M36" s="443"/>
      <c r="N36" s="43" t="s">
        <v>87</v>
      </c>
      <c r="O36" s="443"/>
      <c r="P36" s="443"/>
      <c r="Q36" s="44" t="s">
        <v>134</v>
      </c>
      <c r="R36" s="442"/>
      <c r="S36" s="442"/>
      <c r="T36" s="442"/>
      <c r="U36" s="442"/>
      <c r="V36" s="442"/>
      <c r="W36" s="442"/>
      <c r="X36" s="442"/>
      <c r="Y36" s="442"/>
      <c r="Z36" s="442"/>
      <c r="AA36" s="442"/>
      <c r="AB36" s="442"/>
      <c r="AC36" s="442"/>
      <c r="AD36" s="442"/>
      <c r="AE36" s="442"/>
      <c r="AF36" s="442"/>
      <c r="AG36" s="442"/>
      <c r="AH36" s="444"/>
    </row>
    <row r="37" spans="1:34" ht="15.75" customHeight="1" x14ac:dyDescent="0.15">
      <c r="A37" s="588"/>
      <c r="B37" s="589"/>
      <c r="C37" s="570"/>
      <c r="D37" s="570"/>
      <c r="E37" s="570"/>
      <c r="F37" s="570"/>
      <c r="G37" s="570"/>
      <c r="H37" s="445"/>
      <c r="I37" s="446"/>
      <c r="J37" s="446"/>
      <c r="K37" s="446"/>
      <c r="L37" s="45" t="s">
        <v>48</v>
      </c>
      <c r="M37" s="45" t="s">
        <v>49</v>
      </c>
      <c r="N37" s="446"/>
      <c r="O37" s="446"/>
      <c r="P37" s="446"/>
      <c r="Q37" s="446"/>
      <c r="R37" s="446"/>
      <c r="S37" s="446"/>
      <c r="T37" s="446"/>
      <c r="U37" s="446"/>
      <c r="V37" s="45" t="s">
        <v>50</v>
      </c>
      <c r="W37" s="45" t="s">
        <v>51</v>
      </c>
      <c r="X37" s="446"/>
      <c r="Y37" s="446"/>
      <c r="Z37" s="446"/>
      <c r="AA37" s="446"/>
      <c r="AB37" s="446"/>
      <c r="AC37" s="446"/>
      <c r="AD37" s="446"/>
      <c r="AE37" s="446"/>
      <c r="AF37" s="446"/>
      <c r="AG37" s="446"/>
      <c r="AH37" s="456"/>
    </row>
    <row r="38" spans="1:34" ht="15.75" customHeight="1" x14ac:dyDescent="0.15">
      <c r="A38" s="588"/>
      <c r="B38" s="589"/>
      <c r="C38" s="570"/>
      <c r="D38" s="570"/>
      <c r="E38" s="570"/>
      <c r="F38" s="570"/>
      <c r="G38" s="570"/>
      <c r="H38" s="445"/>
      <c r="I38" s="446"/>
      <c r="J38" s="446"/>
      <c r="K38" s="446"/>
      <c r="L38" s="45" t="s">
        <v>52</v>
      </c>
      <c r="M38" s="45" t="s">
        <v>53</v>
      </c>
      <c r="N38" s="446"/>
      <c r="O38" s="446"/>
      <c r="P38" s="446"/>
      <c r="Q38" s="446"/>
      <c r="R38" s="446"/>
      <c r="S38" s="446"/>
      <c r="T38" s="446"/>
      <c r="U38" s="446"/>
      <c r="V38" s="45" t="s">
        <v>54</v>
      </c>
      <c r="W38" s="45" t="s">
        <v>55</v>
      </c>
      <c r="X38" s="446"/>
      <c r="Y38" s="446"/>
      <c r="Z38" s="446"/>
      <c r="AA38" s="446"/>
      <c r="AB38" s="446"/>
      <c r="AC38" s="446"/>
      <c r="AD38" s="446"/>
      <c r="AE38" s="446"/>
      <c r="AF38" s="446"/>
      <c r="AG38" s="446"/>
      <c r="AH38" s="456"/>
    </row>
    <row r="39" spans="1:34" ht="18.95" customHeight="1" x14ac:dyDescent="0.15">
      <c r="A39" s="588"/>
      <c r="B39" s="589"/>
      <c r="C39" s="570"/>
      <c r="D39" s="570"/>
      <c r="E39" s="570"/>
      <c r="F39" s="570"/>
      <c r="G39" s="570"/>
      <c r="H39" s="457"/>
      <c r="I39" s="458"/>
      <c r="J39" s="458"/>
      <c r="K39" s="458"/>
      <c r="L39" s="458"/>
      <c r="M39" s="458"/>
      <c r="N39" s="458"/>
      <c r="O39" s="458"/>
      <c r="P39" s="458"/>
      <c r="Q39" s="458"/>
      <c r="R39" s="458"/>
      <c r="S39" s="458"/>
      <c r="T39" s="458"/>
      <c r="U39" s="458"/>
      <c r="V39" s="458"/>
      <c r="W39" s="458"/>
      <c r="X39" s="458"/>
      <c r="Y39" s="458"/>
      <c r="Z39" s="458"/>
      <c r="AA39" s="458"/>
      <c r="AB39" s="458"/>
      <c r="AC39" s="458"/>
      <c r="AD39" s="458"/>
      <c r="AE39" s="458"/>
      <c r="AF39" s="458"/>
      <c r="AG39" s="458"/>
      <c r="AH39" s="459"/>
    </row>
    <row r="40" spans="1:34" ht="16.350000000000001" customHeight="1" x14ac:dyDescent="0.15">
      <c r="A40" s="588"/>
      <c r="B40" s="589"/>
      <c r="C40" s="570" t="s">
        <v>104</v>
      </c>
      <c r="D40" s="570"/>
      <c r="E40" s="570"/>
      <c r="F40" s="570"/>
      <c r="G40" s="570"/>
      <c r="H40" s="575" t="s">
        <v>57</v>
      </c>
      <c r="I40" s="576"/>
      <c r="J40" s="577"/>
      <c r="K40" s="469"/>
      <c r="L40" s="470"/>
      <c r="M40" s="470"/>
      <c r="N40" s="470"/>
      <c r="O40" s="470"/>
      <c r="P40" s="470"/>
      <c r="Q40" s="49" t="s">
        <v>105</v>
      </c>
      <c r="R40" s="49"/>
      <c r="S40" s="470"/>
      <c r="T40" s="470"/>
      <c r="U40" s="578"/>
      <c r="V40" s="575" t="s">
        <v>59</v>
      </c>
      <c r="W40" s="576"/>
      <c r="X40" s="577"/>
      <c r="Y40" s="469"/>
      <c r="Z40" s="470"/>
      <c r="AA40" s="470"/>
      <c r="AB40" s="470"/>
      <c r="AC40" s="470"/>
      <c r="AD40" s="470"/>
      <c r="AE40" s="470"/>
      <c r="AF40" s="470"/>
      <c r="AG40" s="470"/>
      <c r="AH40" s="473"/>
    </row>
    <row r="41" spans="1:34" ht="16.350000000000001" customHeight="1" thickBot="1" x14ac:dyDescent="0.2">
      <c r="A41" s="638"/>
      <c r="B41" s="639"/>
      <c r="C41" s="649"/>
      <c r="D41" s="649"/>
      <c r="E41" s="649"/>
      <c r="F41" s="649"/>
      <c r="G41" s="649"/>
      <c r="H41" s="650" t="s">
        <v>60</v>
      </c>
      <c r="I41" s="650"/>
      <c r="J41" s="650"/>
      <c r="K41" s="651"/>
      <c r="L41" s="652"/>
      <c r="M41" s="652"/>
      <c r="N41" s="652"/>
      <c r="O41" s="652"/>
      <c r="P41" s="652"/>
      <c r="Q41" s="652"/>
      <c r="R41" s="652"/>
      <c r="S41" s="652"/>
      <c r="T41" s="652"/>
      <c r="U41" s="652"/>
      <c r="V41" s="652"/>
      <c r="W41" s="652"/>
      <c r="X41" s="652"/>
      <c r="Y41" s="652"/>
      <c r="Z41" s="652"/>
      <c r="AA41" s="652"/>
      <c r="AB41" s="652"/>
      <c r="AC41" s="652"/>
      <c r="AD41" s="652"/>
      <c r="AE41" s="652"/>
      <c r="AF41" s="652"/>
      <c r="AG41" s="652"/>
      <c r="AH41" s="653"/>
    </row>
    <row r="42" spans="1:34" ht="14.45" customHeight="1" x14ac:dyDescent="0.15"/>
    <row r="43" spans="1:34" ht="82.5" customHeight="1" x14ac:dyDescent="0.15">
      <c r="A43" s="647" t="s">
        <v>135</v>
      </c>
      <c r="B43" s="647"/>
      <c r="C43" s="71" t="s">
        <v>136</v>
      </c>
      <c r="D43" s="648" t="s">
        <v>137</v>
      </c>
      <c r="E43" s="648"/>
      <c r="F43" s="648"/>
      <c r="G43" s="648"/>
      <c r="H43" s="648"/>
      <c r="I43" s="648"/>
      <c r="J43" s="648"/>
      <c r="K43" s="648"/>
      <c r="L43" s="648"/>
      <c r="M43" s="648"/>
      <c r="N43" s="648"/>
      <c r="O43" s="648"/>
      <c r="P43" s="648"/>
      <c r="Q43" s="648"/>
      <c r="R43" s="648"/>
      <c r="S43" s="648"/>
      <c r="T43" s="648"/>
      <c r="U43" s="648"/>
      <c r="V43" s="648"/>
      <c r="W43" s="648"/>
      <c r="X43" s="648"/>
      <c r="Y43" s="648"/>
      <c r="Z43" s="648"/>
      <c r="AA43" s="648"/>
      <c r="AB43" s="648"/>
      <c r="AC43" s="648"/>
      <c r="AD43" s="648"/>
      <c r="AE43" s="648"/>
      <c r="AF43" s="648"/>
      <c r="AG43" s="648"/>
      <c r="AH43" s="648"/>
    </row>
  </sheetData>
  <mergeCells count="116">
    <mergeCell ref="A43:B43"/>
    <mergeCell ref="D43:AH43"/>
    <mergeCell ref="C40:G41"/>
    <mergeCell ref="H40:J40"/>
    <mergeCell ref="K40:P40"/>
    <mergeCell ref="S40:U40"/>
    <mergeCell ref="V40:X40"/>
    <mergeCell ref="Y40:AH40"/>
    <mergeCell ref="H41:J41"/>
    <mergeCell ref="K41:AH41"/>
    <mergeCell ref="O36:P36"/>
    <mergeCell ref="R36:AH36"/>
    <mergeCell ref="H37:K38"/>
    <mergeCell ref="N37:U38"/>
    <mergeCell ref="X37:AH38"/>
    <mergeCell ref="H39:AH39"/>
    <mergeCell ref="A31:G31"/>
    <mergeCell ref="H31:AH31"/>
    <mergeCell ref="A34:B41"/>
    <mergeCell ref="C34:G34"/>
    <mergeCell ref="H34:AH34"/>
    <mergeCell ref="C35:G35"/>
    <mergeCell ref="H35:AH35"/>
    <mergeCell ref="C36:G39"/>
    <mergeCell ref="H36:K36"/>
    <mergeCell ref="L36:M36"/>
    <mergeCell ref="U29:X29"/>
    <mergeCell ref="Y29:Z29"/>
    <mergeCell ref="AB29:AC29"/>
    <mergeCell ref="AE29:AH29"/>
    <mergeCell ref="H30:J30"/>
    <mergeCell ref="K30:R30"/>
    <mergeCell ref="U30:AH30"/>
    <mergeCell ref="U27:X27"/>
    <mergeCell ref="Y27:Z27"/>
    <mergeCell ref="AB27:AC27"/>
    <mergeCell ref="AE27:AH27"/>
    <mergeCell ref="H28:J28"/>
    <mergeCell ref="K28:R28"/>
    <mergeCell ref="U28:AH28"/>
    <mergeCell ref="A26:J26"/>
    <mergeCell ref="K26:R26"/>
    <mergeCell ref="A27:G30"/>
    <mergeCell ref="H27:J27"/>
    <mergeCell ref="K27:R27"/>
    <mergeCell ref="S27:T28"/>
    <mergeCell ref="H29:J29"/>
    <mergeCell ref="K29:R29"/>
    <mergeCell ref="S29:T30"/>
    <mergeCell ref="A20:AH20"/>
    <mergeCell ref="A21:J22"/>
    <mergeCell ref="K21:Z21"/>
    <mergeCell ref="K22:R22"/>
    <mergeCell ref="S22:Z22"/>
    <mergeCell ref="A23:B25"/>
    <mergeCell ref="C23:J23"/>
    <mergeCell ref="K23:R23"/>
    <mergeCell ref="S23:Z23"/>
    <mergeCell ref="C24:J24"/>
    <mergeCell ref="K24:R24"/>
    <mergeCell ref="S24:Z24"/>
    <mergeCell ref="C25:J25"/>
    <mergeCell ref="K25:Z25"/>
    <mergeCell ref="C14:G14"/>
    <mergeCell ref="H14:O14"/>
    <mergeCell ref="S14:AH15"/>
    <mergeCell ref="C15:G15"/>
    <mergeCell ref="H15:O15"/>
    <mergeCell ref="A13:B19"/>
    <mergeCell ref="C13:G13"/>
    <mergeCell ref="H13:O13"/>
    <mergeCell ref="P13:R15"/>
    <mergeCell ref="S13:V13"/>
    <mergeCell ref="W13:X13"/>
    <mergeCell ref="C16:J16"/>
    <mergeCell ref="K16:AH16"/>
    <mergeCell ref="C17:F19"/>
    <mergeCell ref="G17:J17"/>
    <mergeCell ref="K17:AH17"/>
    <mergeCell ref="G18:J19"/>
    <mergeCell ref="K18:AH18"/>
    <mergeCell ref="K19:AH19"/>
    <mergeCell ref="H12:J12"/>
    <mergeCell ref="K12:AH12"/>
    <mergeCell ref="O7:P7"/>
    <mergeCell ref="R7:AH7"/>
    <mergeCell ref="H8:K9"/>
    <mergeCell ref="N8:U9"/>
    <mergeCell ref="X8:AH9"/>
    <mergeCell ref="H10:AH10"/>
    <mergeCell ref="Z13:AA13"/>
    <mergeCell ref="AC13:AH13"/>
    <mergeCell ref="A2:G3"/>
    <mergeCell ref="H2:P3"/>
    <mergeCell ref="Q2:R3"/>
    <mergeCell ref="S2:AC3"/>
    <mergeCell ref="AD2:AF2"/>
    <mergeCell ref="AG2:AH2"/>
    <mergeCell ref="AD3:AF3"/>
    <mergeCell ref="AG3:AH3"/>
    <mergeCell ref="A4:B12"/>
    <mergeCell ref="C4:G4"/>
    <mergeCell ref="H4:AH4"/>
    <mergeCell ref="C5:G5"/>
    <mergeCell ref="H5:AH5"/>
    <mergeCell ref="C6:G6"/>
    <mergeCell ref="H6:AH6"/>
    <mergeCell ref="C7:G10"/>
    <mergeCell ref="H7:K7"/>
    <mergeCell ref="L7:M7"/>
    <mergeCell ref="C11:G12"/>
    <mergeCell ref="H11:J11"/>
    <mergeCell ref="K11:P11"/>
    <mergeCell ref="S11:U11"/>
    <mergeCell ref="V11:X11"/>
    <mergeCell ref="Y11:AH11"/>
  </mergeCells>
  <phoneticPr fontId="4"/>
  <dataValidations count="1">
    <dataValidation type="list" allowBlank="1" showInputMessage="1" showErrorMessage="1" sqref="AG2:AH3 Q2:R3">
      <formula1>"〇"</formula1>
    </dataValidation>
  </dataValidations>
  <printOptions horizontalCentered="1"/>
  <pageMargins left="0.70866141732283472" right="0.70866141732283472" top="0.74803149606299213" bottom="0.74803149606299213" header="0.31496062992125984" footer="0.31496062992125984"/>
  <pageSetup paperSize="9" scale="5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FF"/>
    <pageSetUpPr fitToPage="1"/>
  </sheetPr>
  <dimension ref="A1:AH21"/>
  <sheetViews>
    <sheetView view="pageBreakPreview" zoomScaleNormal="70" zoomScaleSheetLayoutView="100" workbookViewId="0">
      <selection activeCell="H17" sqref="H17:AH18"/>
    </sheetView>
  </sheetViews>
  <sheetFormatPr defaultColWidth="8.75" defaultRowHeight="12" x14ac:dyDescent="0.15"/>
  <cols>
    <col min="1" max="34" width="3.125" style="73" customWidth="1"/>
    <col min="35" max="16384" width="8.75" style="73"/>
  </cols>
  <sheetData>
    <row r="1" spans="1:34" ht="36" customHeight="1" x14ac:dyDescent="0.15">
      <c r="A1" s="72" t="s">
        <v>138</v>
      </c>
    </row>
    <row r="2" spans="1:34" ht="15" customHeight="1" thickBot="1" x14ac:dyDescent="0.2">
      <c r="A2" s="74" t="s">
        <v>139</v>
      </c>
    </row>
    <row r="3" spans="1:34" ht="15.6" customHeight="1" x14ac:dyDescent="0.15">
      <c r="A3" s="654" t="s">
        <v>140</v>
      </c>
      <c r="B3" s="655"/>
      <c r="C3" s="655"/>
      <c r="D3" s="655"/>
      <c r="E3" s="655"/>
      <c r="F3" s="655"/>
      <c r="G3" s="656"/>
      <c r="H3" s="663" t="s">
        <v>100</v>
      </c>
      <c r="I3" s="664"/>
      <c r="J3" s="665"/>
      <c r="K3" s="666"/>
      <c r="L3" s="667"/>
      <c r="M3" s="667"/>
      <c r="N3" s="667"/>
      <c r="O3" s="667"/>
      <c r="P3" s="667"/>
      <c r="Q3" s="667"/>
      <c r="R3" s="668"/>
      <c r="S3" s="669" t="s">
        <v>85</v>
      </c>
      <c r="T3" s="669"/>
      <c r="U3" s="671" t="s">
        <v>45</v>
      </c>
      <c r="V3" s="672"/>
      <c r="W3" s="672"/>
      <c r="X3" s="672"/>
      <c r="Y3" s="673"/>
      <c r="Z3" s="673"/>
      <c r="AA3" s="75" t="s">
        <v>102</v>
      </c>
      <c r="AB3" s="673"/>
      <c r="AC3" s="673"/>
      <c r="AD3" s="76" t="s">
        <v>103</v>
      </c>
      <c r="AE3" s="672"/>
      <c r="AF3" s="672"/>
      <c r="AG3" s="672"/>
      <c r="AH3" s="674"/>
    </row>
    <row r="4" spans="1:34" ht="15.6" customHeight="1" x14ac:dyDescent="0.15">
      <c r="A4" s="657"/>
      <c r="B4" s="658"/>
      <c r="C4" s="658"/>
      <c r="D4" s="658"/>
      <c r="E4" s="658"/>
      <c r="F4" s="658"/>
      <c r="G4" s="659"/>
      <c r="H4" s="675" t="s">
        <v>128</v>
      </c>
      <c r="I4" s="676"/>
      <c r="J4" s="677"/>
      <c r="K4" s="678"/>
      <c r="L4" s="679"/>
      <c r="M4" s="679"/>
      <c r="N4" s="679"/>
      <c r="O4" s="679"/>
      <c r="P4" s="679"/>
      <c r="Q4" s="679"/>
      <c r="R4" s="680"/>
      <c r="S4" s="670"/>
      <c r="T4" s="670"/>
      <c r="U4" s="681"/>
      <c r="V4" s="682"/>
      <c r="W4" s="682"/>
      <c r="X4" s="682"/>
      <c r="Y4" s="682"/>
      <c r="Z4" s="682"/>
      <c r="AA4" s="682"/>
      <c r="AB4" s="682"/>
      <c r="AC4" s="682"/>
      <c r="AD4" s="682"/>
      <c r="AE4" s="682"/>
      <c r="AF4" s="682"/>
      <c r="AG4" s="682"/>
      <c r="AH4" s="683"/>
    </row>
    <row r="5" spans="1:34" ht="15.6" customHeight="1" x14ac:dyDescent="0.15">
      <c r="A5" s="657"/>
      <c r="B5" s="658"/>
      <c r="C5" s="658"/>
      <c r="D5" s="658"/>
      <c r="E5" s="658"/>
      <c r="F5" s="658"/>
      <c r="G5" s="659"/>
      <c r="H5" s="675" t="s">
        <v>100</v>
      </c>
      <c r="I5" s="676"/>
      <c r="J5" s="677"/>
      <c r="K5" s="678"/>
      <c r="L5" s="679"/>
      <c r="M5" s="679"/>
      <c r="N5" s="679"/>
      <c r="O5" s="679"/>
      <c r="P5" s="679"/>
      <c r="Q5" s="679"/>
      <c r="R5" s="680"/>
      <c r="S5" s="670" t="s">
        <v>85</v>
      </c>
      <c r="T5" s="670"/>
      <c r="U5" s="687" t="s">
        <v>45</v>
      </c>
      <c r="V5" s="685"/>
      <c r="W5" s="685"/>
      <c r="X5" s="685"/>
      <c r="Y5" s="684"/>
      <c r="Z5" s="684"/>
      <c r="AA5" s="77" t="s">
        <v>102</v>
      </c>
      <c r="AB5" s="684"/>
      <c r="AC5" s="684"/>
      <c r="AD5" s="78" t="s">
        <v>47</v>
      </c>
      <c r="AE5" s="685"/>
      <c r="AF5" s="685"/>
      <c r="AG5" s="685"/>
      <c r="AH5" s="686"/>
    </row>
    <row r="6" spans="1:34" ht="15.6" customHeight="1" x14ac:dyDescent="0.15">
      <c r="A6" s="657"/>
      <c r="B6" s="658"/>
      <c r="C6" s="658"/>
      <c r="D6" s="658"/>
      <c r="E6" s="658"/>
      <c r="F6" s="658"/>
      <c r="G6" s="659"/>
      <c r="H6" s="675" t="s">
        <v>128</v>
      </c>
      <c r="I6" s="676"/>
      <c r="J6" s="677"/>
      <c r="K6" s="678"/>
      <c r="L6" s="679"/>
      <c r="M6" s="679"/>
      <c r="N6" s="679"/>
      <c r="O6" s="679"/>
      <c r="P6" s="679"/>
      <c r="Q6" s="679"/>
      <c r="R6" s="680"/>
      <c r="S6" s="670"/>
      <c r="T6" s="670"/>
      <c r="U6" s="681"/>
      <c r="V6" s="682"/>
      <c r="W6" s="682"/>
      <c r="X6" s="682"/>
      <c r="Y6" s="682"/>
      <c r="Z6" s="682"/>
      <c r="AA6" s="682"/>
      <c r="AB6" s="682"/>
      <c r="AC6" s="682"/>
      <c r="AD6" s="682"/>
      <c r="AE6" s="682"/>
      <c r="AF6" s="682"/>
      <c r="AG6" s="682"/>
      <c r="AH6" s="683"/>
    </row>
    <row r="7" spans="1:34" ht="15.6" customHeight="1" x14ac:dyDescent="0.15">
      <c r="A7" s="657"/>
      <c r="B7" s="658"/>
      <c r="C7" s="658"/>
      <c r="D7" s="658"/>
      <c r="E7" s="658"/>
      <c r="F7" s="658"/>
      <c r="G7" s="659"/>
      <c r="H7" s="675" t="s">
        <v>100</v>
      </c>
      <c r="I7" s="676"/>
      <c r="J7" s="677"/>
      <c r="K7" s="678"/>
      <c r="L7" s="679"/>
      <c r="M7" s="679"/>
      <c r="N7" s="679"/>
      <c r="O7" s="679"/>
      <c r="P7" s="679"/>
      <c r="Q7" s="679"/>
      <c r="R7" s="680"/>
      <c r="S7" s="670" t="s">
        <v>85</v>
      </c>
      <c r="T7" s="670"/>
      <c r="U7" s="687" t="s">
        <v>45</v>
      </c>
      <c r="V7" s="685"/>
      <c r="W7" s="685"/>
      <c r="X7" s="685"/>
      <c r="Y7" s="684"/>
      <c r="Z7" s="684"/>
      <c r="AA7" s="77" t="s">
        <v>102</v>
      </c>
      <c r="AB7" s="684"/>
      <c r="AC7" s="684"/>
      <c r="AD7" s="78" t="s">
        <v>88</v>
      </c>
      <c r="AE7" s="685"/>
      <c r="AF7" s="685"/>
      <c r="AG7" s="685"/>
      <c r="AH7" s="686"/>
    </row>
    <row r="8" spans="1:34" ht="15.6" customHeight="1" x14ac:dyDescent="0.15">
      <c r="A8" s="657"/>
      <c r="B8" s="658"/>
      <c r="C8" s="658"/>
      <c r="D8" s="658"/>
      <c r="E8" s="658"/>
      <c r="F8" s="658"/>
      <c r="G8" s="659"/>
      <c r="H8" s="675" t="s">
        <v>128</v>
      </c>
      <c r="I8" s="676"/>
      <c r="J8" s="677"/>
      <c r="K8" s="678"/>
      <c r="L8" s="679"/>
      <c r="M8" s="679"/>
      <c r="N8" s="679"/>
      <c r="O8" s="679"/>
      <c r="P8" s="679"/>
      <c r="Q8" s="679"/>
      <c r="R8" s="680"/>
      <c r="S8" s="670"/>
      <c r="T8" s="670"/>
      <c r="U8" s="681"/>
      <c r="V8" s="682"/>
      <c r="W8" s="682"/>
      <c r="X8" s="682"/>
      <c r="Y8" s="682"/>
      <c r="Z8" s="682"/>
      <c r="AA8" s="682"/>
      <c r="AB8" s="682"/>
      <c r="AC8" s="682"/>
      <c r="AD8" s="682"/>
      <c r="AE8" s="682"/>
      <c r="AF8" s="682"/>
      <c r="AG8" s="682"/>
      <c r="AH8" s="683"/>
    </row>
    <row r="9" spans="1:34" ht="15.6" customHeight="1" x14ac:dyDescent="0.15">
      <c r="A9" s="657"/>
      <c r="B9" s="658"/>
      <c r="C9" s="658"/>
      <c r="D9" s="658"/>
      <c r="E9" s="658"/>
      <c r="F9" s="658"/>
      <c r="G9" s="659"/>
      <c r="H9" s="675" t="s">
        <v>100</v>
      </c>
      <c r="I9" s="676"/>
      <c r="J9" s="677"/>
      <c r="K9" s="678"/>
      <c r="L9" s="679"/>
      <c r="M9" s="679"/>
      <c r="N9" s="679"/>
      <c r="O9" s="679"/>
      <c r="P9" s="679"/>
      <c r="Q9" s="679"/>
      <c r="R9" s="680"/>
      <c r="S9" s="670" t="s">
        <v>85</v>
      </c>
      <c r="T9" s="670"/>
      <c r="U9" s="687" t="s">
        <v>45</v>
      </c>
      <c r="V9" s="685"/>
      <c r="W9" s="685"/>
      <c r="X9" s="685"/>
      <c r="Y9" s="684"/>
      <c r="Z9" s="684"/>
      <c r="AA9" s="77" t="s">
        <v>102</v>
      </c>
      <c r="AB9" s="684"/>
      <c r="AC9" s="684"/>
      <c r="AD9" s="78" t="s">
        <v>103</v>
      </c>
      <c r="AE9" s="685"/>
      <c r="AF9" s="685"/>
      <c r="AG9" s="685"/>
      <c r="AH9" s="686"/>
    </row>
    <row r="10" spans="1:34" ht="15.6" customHeight="1" thickBot="1" x14ac:dyDescent="0.2">
      <c r="A10" s="660"/>
      <c r="B10" s="661"/>
      <c r="C10" s="661"/>
      <c r="D10" s="661"/>
      <c r="E10" s="661"/>
      <c r="F10" s="661"/>
      <c r="G10" s="662"/>
      <c r="H10" s="717" t="s">
        <v>128</v>
      </c>
      <c r="I10" s="718"/>
      <c r="J10" s="719"/>
      <c r="K10" s="720"/>
      <c r="L10" s="721"/>
      <c r="M10" s="721"/>
      <c r="N10" s="721"/>
      <c r="O10" s="721"/>
      <c r="P10" s="721"/>
      <c r="Q10" s="721"/>
      <c r="R10" s="722"/>
      <c r="S10" s="726"/>
      <c r="T10" s="726"/>
      <c r="U10" s="723"/>
      <c r="V10" s="724"/>
      <c r="W10" s="724"/>
      <c r="X10" s="724"/>
      <c r="Y10" s="724"/>
      <c r="Z10" s="724"/>
      <c r="AA10" s="724"/>
      <c r="AB10" s="724"/>
      <c r="AC10" s="724"/>
      <c r="AD10" s="724"/>
      <c r="AE10" s="724"/>
      <c r="AF10" s="724"/>
      <c r="AG10" s="724"/>
      <c r="AH10" s="725"/>
    </row>
    <row r="11" spans="1:34" ht="26.1" customHeight="1" x14ac:dyDescent="0.15">
      <c r="A11" s="79"/>
      <c r="B11" s="79"/>
      <c r="C11" s="79"/>
      <c r="D11" s="79"/>
      <c r="E11" s="79"/>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row>
    <row r="12" spans="1:34" s="81" customFormat="1" ht="14.25" x14ac:dyDescent="0.15">
      <c r="A12" s="80" t="s">
        <v>131</v>
      </c>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row>
    <row r="13" spans="1:34" s="81" customFormat="1" ht="15" thickBot="1" x14ac:dyDescent="0.2">
      <c r="A13" s="82" t="s">
        <v>141</v>
      </c>
      <c r="B13" s="80"/>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row>
    <row r="14" spans="1:34" ht="16.350000000000001" customHeight="1" x14ac:dyDescent="0.15">
      <c r="A14" s="688" t="s">
        <v>142</v>
      </c>
      <c r="B14" s="689"/>
      <c r="C14" s="663" t="s">
        <v>143</v>
      </c>
      <c r="D14" s="664"/>
      <c r="E14" s="664"/>
      <c r="F14" s="664"/>
      <c r="G14" s="665"/>
      <c r="H14" s="694"/>
      <c r="I14" s="695"/>
      <c r="J14" s="695"/>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6"/>
    </row>
    <row r="15" spans="1:34" ht="27.95" customHeight="1" x14ac:dyDescent="0.15">
      <c r="A15" s="690"/>
      <c r="B15" s="691"/>
      <c r="C15" s="697" t="s">
        <v>101</v>
      </c>
      <c r="D15" s="697"/>
      <c r="E15" s="697"/>
      <c r="F15" s="697"/>
      <c r="G15" s="697"/>
      <c r="H15" s="698"/>
      <c r="I15" s="698"/>
      <c r="J15" s="698"/>
      <c r="K15" s="698"/>
      <c r="L15" s="698"/>
      <c r="M15" s="698"/>
      <c r="N15" s="698"/>
      <c r="O15" s="698"/>
      <c r="P15" s="698"/>
      <c r="Q15" s="698"/>
      <c r="R15" s="698"/>
      <c r="S15" s="698"/>
      <c r="T15" s="698"/>
      <c r="U15" s="698"/>
      <c r="V15" s="698"/>
      <c r="W15" s="698"/>
      <c r="X15" s="698"/>
      <c r="Y15" s="698"/>
      <c r="Z15" s="698"/>
      <c r="AA15" s="698"/>
      <c r="AB15" s="698"/>
      <c r="AC15" s="698"/>
      <c r="AD15" s="698"/>
      <c r="AE15" s="698"/>
      <c r="AF15" s="698"/>
      <c r="AG15" s="698"/>
      <c r="AH15" s="699"/>
    </row>
    <row r="16" spans="1:34" ht="15.75" customHeight="1" x14ac:dyDescent="0.15">
      <c r="A16" s="690"/>
      <c r="B16" s="691"/>
      <c r="C16" s="697" t="s">
        <v>74</v>
      </c>
      <c r="D16" s="697"/>
      <c r="E16" s="697"/>
      <c r="F16" s="697"/>
      <c r="G16" s="697"/>
      <c r="H16" s="687" t="s">
        <v>45</v>
      </c>
      <c r="I16" s="685"/>
      <c r="J16" s="685"/>
      <c r="K16" s="685"/>
      <c r="L16" s="684"/>
      <c r="M16" s="684"/>
      <c r="N16" s="77" t="s">
        <v>102</v>
      </c>
      <c r="O16" s="684"/>
      <c r="P16" s="684"/>
      <c r="Q16" s="78" t="s">
        <v>103</v>
      </c>
      <c r="R16" s="685"/>
      <c r="S16" s="685"/>
      <c r="T16" s="685"/>
      <c r="U16" s="685"/>
      <c r="V16" s="685"/>
      <c r="W16" s="685"/>
      <c r="X16" s="685"/>
      <c r="Y16" s="685"/>
      <c r="Z16" s="685"/>
      <c r="AA16" s="685"/>
      <c r="AB16" s="685"/>
      <c r="AC16" s="685"/>
      <c r="AD16" s="685"/>
      <c r="AE16" s="685"/>
      <c r="AF16" s="685"/>
      <c r="AG16" s="685"/>
      <c r="AH16" s="686"/>
    </row>
    <row r="17" spans="1:34" ht="15.75" customHeight="1" x14ac:dyDescent="0.15">
      <c r="A17" s="690"/>
      <c r="B17" s="691"/>
      <c r="C17" s="697"/>
      <c r="D17" s="697"/>
      <c r="E17" s="697"/>
      <c r="F17" s="697"/>
      <c r="G17" s="697"/>
      <c r="H17" s="700"/>
      <c r="I17" s="701"/>
      <c r="J17" s="701"/>
      <c r="K17" s="701"/>
      <c r="L17" s="83" t="s">
        <v>48</v>
      </c>
      <c r="M17" s="83" t="s">
        <v>49</v>
      </c>
      <c r="N17" s="701"/>
      <c r="O17" s="701"/>
      <c r="P17" s="701"/>
      <c r="Q17" s="701"/>
      <c r="R17" s="701"/>
      <c r="S17" s="701"/>
      <c r="T17" s="701"/>
      <c r="U17" s="701"/>
      <c r="V17" s="83" t="s">
        <v>50</v>
      </c>
      <c r="W17" s="83" t="s">
        <v>51</v>
      </c>
      <c r="X17" s="701"/>
      <c r="Y17" s="701"/>
      <c r="Z17" s="701"/>
      <c r="AA17" s="701"/>
      <c r="AB17" s="701"/>
      <c r="AC17" s="701"/>
      <c r="AD17" s="701"/>
      <c r="AE17" s="701"/>
      <c r="AF17" s="701"/>
      <c r="AG17" s="701"/>
      <c r="AH17" s="702"/>
    </row>
    <row r="18" spans="1:34" ht="15.75" customHeight="1" x14ac:dyDescent="0.15">
      <c r="A18" s="690"/>
      <c r="B18" s="691"/>
      <c r="C18" s="697"/>
      <c r="D18" s="697"/>
      <c r="E18" s="697"/>
      <c r="F18" s="697"/>
      <c r="G18" s="697"/>
      <c r="H18" s="700"/>
      <c r="I18" s="701"/>
      <c r="J18" s="701"/>
      <c r="K18" s="701"/>
      <c r="L18" s="83" t="s">
        <v>52</v>
      </c>
      <c r="M18" s="83" t="s">
        <v>53</v>
      </c>
      <c r="N18" s="701"/>
      <c r="O18" s="701"/>
      <c r="P18" s="701"/>
      <c r="Q18" s="701"/>
      <c r="R18" s="701"/>
      <c r="S18" s="701"/>
      <c r="T18" s="701"/>
      <c r="U18" s="701"/>
      <c r="V18" s="83" t="s">
        <v>54</v>
      </c>
      <c r="W18" s="83" t="s">
        <v>55</v>
      </c>
      <c r="X18" s="701"/>
      <c r="Y18" s="701"/>
      <c r="Z18" s="701"/>
      <c r="AA18" s="701"/>
      <c r="AB18" s="701"/>
      <c r="AC18" s="701"/>
      <c r="AD18" s="701"/>
      <c r="AE18" s="701"/>
      <c r="AF18" s="701"/>
      <c r="AG18" s="701"/>
      <c r="AH18" s="702"/>
    </row>
    <row r="19" spans="1:34" ht="18.95" customHeight="1" x14ac:dyDescent="0.15">
      <c r="A19" s="690"/>
      <c r="B19" s="691"/>
      <c r="C19" s="697"/>
      <c r="D19" s="697"/>
      <c r="E19" s="697"/>
      <c r="F19" s="697"/>
      <c r="G19" s="697"/>
      <c r="H19" s="703"/>
      <c r="I19" s="704"/>
      <c r="J19" s="704"/>
      <c r="K19" s="704"/>
      <c r="L19" s="704"/>
      <c r="M19" s="704"/>
      <c r="N19" s="704"/>
      <c r="O19" s="704"/>
      <c r="P19" s="704"/>
      <c r="Q19" s="704"/>
      <c r="R19" s="704"/>
      <c r="S19" s="704"/>
      <c r="T19" s="704"/>
      <c r="U19" s="704"/>
      <c r="V19" s="704"/>
      <c r="W19" s="704"/>
      <c r="X19" s="704"/>
      <c r="Y19" s="704"/>
      <c r="Z19" s="704"/>
      <c r="AA19" s="704"/>
      <c r="AB19" s="704"/>
      <c r="AC19" s="704"/>
      <c r="AD19" s="704"/>
      <c r="AE19" s="704"/>
      <c r="AF19" s="704"/>
      <c r="AG19" s="704"/>
      <c r="AH19" s="705"/>
    </row>
    <row r="20" spans="1:34" ht="16.350000000000001" customHeight="1" x14ac:dyDescent="0.15">
      <c r="A20" s="690"/>
      <c r="B20" s="691"/>
      <c r="C20" s="697" t="s">
        <v>104</v>
      </c>
      <c r="D20" s="697"/>
      <c r="E20" s="697"/>
      <c r="F20" s="697"/>
      <c r="G20" s="697"/>
      <c r="H20" s="707" t="s">
        <v>57</v>
      </c>
      <c r="I20" s="708"/>
      <c r="J20" s="709"/>
      <c r="K20" s="84"/>
      <c r="L20" s="85"/>
      <c r="M20" s="85"/>
      <c r="N20" s="85"/>
      <c r="O20" s="85"/>
      <c r="P20" s="85"/>
      <c r="Q20" s="85" t="s">
        <v>105</v>
      </c>
      <c r="R20" s="85"/>
      <c r="S20" s="85"/>
      <c r="T20" s="85"/>
      <c r="U20" s="86"/>
      <c r="V20" s="707" t="s">
        <v>59</v>
      </c>
      <c r="W20" s="708"/>
      <c r="X20" s="709"/>
      <c r="Y20" s="710"/>
      <c r="Z20" s="711"/>
      <c r="AA20" s="711"/>
      <c r="AB20" s="711"/>
      <c r="AC20" s="711"/>
      <c r="AD20" s="711"/>
      <c r="AE20" s="711"/>
      <c r="AF20" s="711"/>
      <c r="AG20" s="711"/>
      <c r="AH20" s="712"/>
    </row>
    <row r="21" spans="1:34" ht="16.350000000000001" customHeight="1" thickBot="1" x14ac:dyDescent="0.2">
      <c r="A21" s="692"/>
      <c r="B21" s="693"/>
      <c r="C21" s="706"/>
      <c r="D21" s="706"/>
      <c r="E21" s="706"/>
      <c r="F21" s="706"/>
      <c r="G21" s="706"/>
      <c r="H21" s="713" t="s">
        <v>144</v>
      </c>
      <c r="I21" s="713"/>
      <c r="J21" s="713"/>
      <c r="K21" s="714"/>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716"/>
    </row>
  </sheetData>
  <mergeCells count="61">
    <mergeCell ref="V20:X20"/>
    <mergeCell ref="Y20:AH20"/>
    <mergeCell ref="H21:J21"/>
    <mergeCell ref="K21:AH21"/>
    <mergeCell ref="AB9:AC9"/>
    <mergeCell ref="AE9:AH9"/>
    <mergeCell ref="H10:J10"/>
    <mergeCell ref="K10:R10"/>
    <mergeCell ref="U10:AH10"/>
    <mergeCell ref="H9:J9"/>
    <mergeCell ref="K9:R9"/>
    <mergeCell ref="S9:T10"/>
    <mergeCell ref="U9:X9"/>
    <mergeCell ref="Y9:Z9"/>
    <mergeCell ref="A14:B21"/>
    <mergeCell ref="C14:G14"/>
    <mergeCell ref="H14:AH14"/>
    <mergeCell ref="C15:G15"/>
    <mergeCell ref="H15:AH15"/>
    <mergeCell ref="C16:G19"/>
    <mergeCell ref="H16:K16"/>
    <mergeCell ref="L16:M16"/>
    <mergeCell ref="O16:P16"/>
    <mergeCell ref="R16:AH16"/>
    <mergeCell ref="H17:K18"/>
    <mergeCell ref="N17:U18"/>
    <mergeCell ref="X17:AH18"/>
    <mergeCell ref="H19:AH19"/>
    <mergeCell ref="C20:G21"/>
    <mergeCell ref="H20:J20"/>
    <mergeCell ref="AB7:AC7"/>
    <mergeCell ref="AE7:AH7"/>
    <mergeCell ref="H8:J8"/>
    <mergeCell ref="K8:R8"/>
    <mergeCell ref="U8:AH8"/>
    <mergeCell ref="H7:J7"/>
    <mergeCell ref="K7:R7"/>
    <mergeCell ref="S7:T8"/>
    <mergeCell ref="U7:X7"/>
    <mergeCell ref="Y7:Z7"/>
    <mergeCell ref="AB5:AC5"/>
    <mergeCell ref="AE5:AH5"/>
    <mergeCell ref="H6:J6"/>
    <mergeCell ref="K6:R6"/>
    <mergeCell ref="U6:AH6"/>
    <mergeCell ref="H5:J5"/>
    <mergeCell ref="K5:R5"/>
    <mergeCell ref="S5:T6"/>
    <mergeCell ref="U5:X5"/>
    <mergeCell ref="Y5:Z5"/>
    <mergeCell ref="AB3:AC3"/>
    <mergeCell ref="AE3:AH3"/>
    <mergeCell ref="H4:J4"/>
    <mergeCell ref="K4:R4"/>
    <mergeCell ref="U4:AH4"/>
    <mergeCell ref="Y3:Z3"/>
    <mergeCell ref="A3:G10"/>
    <mergeCell ref="H3:J3"/>
    <mergeCell ref="K3:R3"/>
    <mergeCell ref="S3:T4"/>
    <mergeCell ref="U3:X3"/>
  </mergeCells>
  <phoneticPr fontId="4"/>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F57"/>
  <sheetViews>
    <sheetView showGridLines="0" view="pageBreakPreview" zoomScale="55" zoomScaleNormal="55" zoomScaleSheetLayoutView="55" workbookViewId="0">
      <selection activeCell="G18" sqref="G18:K18"/>
    </sheetView>
  </sheetViews>
  <sheetFormatPr defaultColWidth="4.5" defaultRowHeight="20.25" customHeight="1" x14ac:dyDescent="0.15"/>
  <cols>
    <col min="1" max="1" width="1.375" style="130" customWidth="1"/>
    <col min="2" max="56" width="5.625" style="130" customWidth="1"/>
    <col min="57" max="16384" width="4.5" style="130"/>
  </cols>
  <sheetData>
    <row r="1" spans="1:57" s="92" customFormat="1" ht="20.25" customHeight="1" x14ac:dyDescent="0.15">
      <c r="A1" s="87"/>
      <c r="B1" s="87"/>
      <c r="C1" s="88" t="s">
        <v>145</v>
      </c>
      <c r="D1" s="88"/>
      <c r="E1" s="87"/>
      <c r="F1" s="87"/>
      <c r="G1" s="89" t="s">
        <v>146</v>
      </c>
      <c r="H1" s="87"/>
      <c r="I1" s="87"/>
      <c r="J1" s="88"/>
      <c r="K1" s="88"/>
      <c r="L1" s="88"/>
      <c r="M1" s="88"/>
      <c r="N1" s="87"/>
      <c r="O1" s="87"/>
      <c r="P1" s="87"/>
      <c r="Q1" s="87"/>
      <c r="R1" s="87"/>
      <c r="S1" s="87"/>
      <c r="T1" s="87"/>
      <c r="U1" s="87"/>
      <c r="V1" s="87"/>
      <c r="W1" s="87"/>
      <c r="X1" s="87"/>
      <c r="Y1" s="87"/>
      <c r="Z1" s="87"/>
      <c r="AA1" s="87"/>
      <c r="AB1" s="87"/>
      <c r="AC1" s="87"/>
      <c r="AD1" s="87"/>
      <c r="AE1" s="87"/>
      <c r="AF1" s="87"/>
      <c r="AG1" s="87"/>
      <c r="AH1" s="87"/>
      <c r="AI1" s="87"/>
      <c r="AJ1" s="87"/>
      <c r="AK1" s="90" t="s">
        <v>147</v>
      </c>
      <c r="AL1" s="90" t="s">
        <v>148</v>
      </c>
      <c r="AM1" s="744" t="s">
        <v>149</v>
      </c>
      <c r="AN1" s="744"/>
      <c r="AO1" s="744"/>
      <c r="AP1" s="744"/>
      <c r="AQ1" s="744"/>
      <c r="AR1" s="744"/>
      <c r="AS1" s="744"/>
      <c r="AT1" s="744"/>
      <c r="AU1" s="744"/>
      <c r="AV1" s="744"/>
      <c r="AW1" s="744"/>
      <c r="AX1" s="744"/>
      <c r="AY1" s="744"/>
      <c r="AZ1" s="744"/>
      <c r="BA1" s="744"/>
      <c r="BB1" s="91" t="s">
        <v>150</v>
      </c>
      <c r="BC1" s="87"/>
      <c r="BD1" s="87"/>
    </row>
    <row r="2" spans="1:57" s="95" customFormat="1" ht="20.25" customHeight="1" x14ac:dyDescent="0.15">
      <c r="A2" s="93"/>
      <c r="B2" s="93"/>
      <c r="C2" s="93"/>
      <c r="D2" s="89"/>
      <c r="E2" s="93"/>
      <c r="F2" s="93"/>
      <c r="G2" s="93"/>
      <c r="H2" s="89"/>
      <c r="I2" s="90"/>
      <c r="J2" s="90"/>
      <c r="K2" s="90"/>
      <c r="L2" s="90"/>
      <c r="M2" s="90"/>
      <c r="N2" s="93"/>
      <c r="O2" s="93"/>
      <c r="P2" s="93"/>
      <c r="Q2" s="93"/>
      <c r="R2" s="93"/>
      <c r="S2" s="93"/>
      <c r="T2" s="90" t="s">
        <v>151</v>
      </c>
      <c r="U2" s="745">
        <v>6</v>
      </c>
      <c r="V2" s="745"/>
      <c r="W2" s="90" t="s">
        <v>152</v>
      </c>
      <c r="X2" s="746">
        <f>IF(U2=0,"",YEAR(DATE(2018+U2,1,1)))</f>
        <v>2024</v>
      </c>
      <c r="Y2" s="746"/>
      <c r="Z2" s="93" t="s">
        <v>153</v>
      </c>
      <c r="AA2" s="93" t="s">
        <v>154</v>
      </c>
      <c r="AB2" s="745">
        <v>4</v>
      </c>
      <c r="AC2" s="745"/>
      <c r="AD2" s="93" t="s">
        <v>155</v>
      </c>
      <c r="AE2" s="93"/>
      <c r="AF2" s="93"/>
      <c r="AG2" s="93"/>
      <c r="AH2" s="93"/>
      <c r="AI2" s="93"/>
      <c r="AJ2" s="91"/>
      <c r="AK2" s="90" t="s">
        <v>156</v>
      </c>
      <c r="AL2" s="90" t="s">
        <v>157</v>
      </c>
      <c r="AM2" s="745"/>
      <c r="AN2" s="745"/>
      <c r="AO2" s="745"/>
      <c r="AP2" s="745"/>
      <c r="AQ2" s="745"/>
      <c r="AR2" s="745"/>
      <c r="AS2" s="745"/>
      <c r="AT2" s="745"/>
      <c r="AU2" s="745"/>
      <c r="AV2" s="745"/>
      <c r="AW2" s="745"/>
      <c r="AX2" s="745"/>
      <c r="AY2" s="745"/>
      <c r="AZ2" s="745"/>
      <c r="BA2" s="745"/>
      <c r="BB2" s="91" t="s">
        <v>158</v>
      </c>
      <c r="BC2" s="90"/>
      <c r="BD2" s="90"/>
      <c r="BE2" s="94"/>
    </row>
    <row r="3" spans="1:57" s="95" customFormat="1" ht="20.25" customHeight="1" x14ac:dyDescent="0.15">
      <c r="A3" s="93"/>
      <c r="B3" s="93"/>
      <c r="C3" s="93"/>
      <c r="D3" s="89"/>
      <c r="E3" s="93"/>
      <c r="F3" s="93"/>
      <c r="G3" s="93"/>
      <c r="H3" s="89"/>
      <c r="I3" s="90"/>
      <c r="J3" s="90"/>
      <c r="K3" s="90"/>
      <c r="L3" s="90"/>
      <c r="M3" s="90"/>
      <c r="N3" s="93"/>
      <c r="O3" s="93"/>
      <c r="P3" s="93"/>
      <c r="Q3" s="93"/>
      <c r="R3" s="93"/>
      <c r="S3" s="93"/>
      <c r="T3" s="96"/>
      <c r="U3" s="97"/>
      <c r="V3" s="97"/>
      <c r="W3" s="98"/>
      <c r="X3" s="97"/>
      <c r="Y3" s="97"/>
      <c r="Z3" s="99"/>
      <c r="AA3" s="99"/>
      <c r="AB3" s="97"/>
      <c r="AC3" s="97"/>
      <c r="AD3" s="100"/>
      <c r="AE3" s="93"/>
      <c r="AF3" s="93"/>
      <c r="AG3" s="93"/>
      <c r="AH3" s="93"/>
      <c r="AI3" s="93"/>
      <c r="AJ3" s="91"/>
      <c r="AK3" s="90"/>
      <c r="AL3" s="90"/>
      <c r="AM3" s="101"/>
      <c r="AN3" s="101"/>
      <c r="AO3" s="101"/>
      <c r="AP3" s="101"/>
      <c r="AQ3" s="101"/>
      <c r="AR3" s="101"/>
      <c r="AS3" s="101"/>
      <c r="AT3" s="101"/>
      <c r="AU3" s="101"/>
      <c r="AV3" s="101"/>
      <c r="AW3" s="101"/>
      <c r="AX3" s="101"/>
      <c r="AY3" s="102" t="s">
        <v>159</v>
      </c>
      <c r="AZ3" s="747" t="s">
        <v>160</v>
      </c>
      <c r="BA3" s="747"/>
      <c r="BB3" s="747"/>
      <c r="BC3" s="747"/>
      <c r="BD3" s="90"/>
      <c r="BE3" s="94"/>
    </row>
    <row r="4" spans="1:57" s="95" customFormat="1" ht="20.25" customHeight="1" x14ac:dyDescent="0.15">
      <c r="A4" s="93"/>
      <c r="B4" s="103"/>
      <c r="C4" s="103"/>
      <c r="D4" s="103"/>
      <c r="E4" s="103"/>
      <c r="F4" s="103"/>
      <c r="G4" s="103"/>
      <c r="H4" s="103"/>
      <c r="I4" s="103"/>
      <c r="J4" s="104"/>
      <c r="K4" s="105"/>
      <c r="L4" s="105"/>
      <c r="M4" s="105"/>
      <c r="N4" s="105"/>
      <c r="O4" s="105"/>
      <c r="P4" s="106"/>
      <c r="Q4" s="105"/>
      <c r="R4" s="105"/>
      <c r="S4" s="107"/>
      <c r="T4" s="93"/>
      <c r="U4" s="93"/>
      <c r="V4" s="93"/>
      <c r="W4" s="93"/>
      <c r="X4" s="93"/>
      <c r="Y4" s="93"/>
      <c r="Z4" s="99"/>
      <c r="AA4" s="99"/>
      <c r="AB4" s="97"/>
      <c r="AC4" s="97"/>
      <c r="AD4" s="100"/>
      <c r="AE4" s="93"/>
      <c r="AF4" s="93"/>
      <c r="AG4" s="93"/>
      <c r="AH4" s="93"/>
      <c r="AI4" s="93"/>
      <c r="AJ4" s="91"/>
      <c r="AK4" s="90"/>
      <c r="AL4" s="90"/>
      <c r="AM4" s="101"/>
      <c r="AN4" s="101"/>
      <c r="AO4" s="101"/>
      <c r="AP4" s="101"/>
      <c r="AQ4" s="101"/>
      <c r="AR4" s="101"/>
      <c r="AS4" s="101"/>
      <c r="AT4" s="101"/>
      <c r="AU4" s="101"/>
      <c r="AV4" s="101"/>
      <c r="AW4" s="101"/>
      <c r="AX4" s="101"/>
      <c r="AY4" s="102" t="s">
        <v>161</v>
      </c>
      <c r="AZ4" s="747" t="s">
        <v>162</v>
      </c>
      <c r="BA4" s="747"/>
      <c r="BB4" s="747"/>
      <c r="BC4" s="747"/>
      <c r="BD4" s="90"/>
      <c r="BE4" s="94"/>
    </row>
    <row r="5" spans="1:57" s="95" customFormat="1" ht="20.25" customHeight="1" x14ac:dyDescent="0.15">
      <c r="A5" s="93"/>
      <c r="B5" s="108"/>
      <c r="C5" s="108"/>
      <c r="D5" s="108"/>
      <c r="E5" s="108"/>
      <c r="F5" s="108"/>
      <c r="G5" s="108"/>
      <c r="H5" s="108"/>
      <c r="I5" s="108"/>
      <c r="J5" s="109"/>
      <c r="K5" s="110"/>
      <c r="L5" s="111"/>
      <c r="M5" s="111"/>
      <c r="N5" s="111"/>
      <c r="O5" s="111"/>
      <c r="P5" s="108"/>
      <c r="Q5" s="112"/>
      <c r="R5" s="112"/>
      <c r="S5" s="113"/>
      <c r="T5" s="93"/>
      <c r="U5" s="93"/>
      <c r="V5" s="93"/>
      <c r="W5" s="93"/>
      <c r="X5" s="93"/>
      <c r="Y5" s="93"/>
      <c r="Z5" s="99"/>
      <c r="AA5" s="99"/>
      <c r="AB5" s="97"/>
      <c r="AC5" s="97"/>
      <c r="AD5" s="114"/>
      <c r="AE5" s="114"/>
      <c r="AF5" s="114"/>
      <c r="AG5" s="114"/>
      <c r="AH5" s="93"/>
      <c r="AI5" s="93"/>
      <c r="AJ5" s="114" t="s">
        <v>163</v>
      </c>
      <c r="AK5" s="114"/>
      <c r="AL5" s="114"/>
      <c r="AM5" s="114"/>
      <c r="AN5" s="114"/>
      <c r="AO5" s="114"/>
      <c r="AP5" s="114"/>
      <c r="AQ5" s="114"/>
      <c r="AR5" s="103"/>
      <c r="AS5" s="103"/>
      <c r="AT5" s="115"/>
      <c r="AU5" s="114"/>
      <c r="AV5" s="761">
        <v>40</v>
      </c>
      <c r="AW5" s="762"/>
      <c r="AX5" s="115" t="s">
        <v>164</v>
      </c>
      <c r="AY5" s="114"/>
      <c r="AZ5" s="761">
        <v>160</v>
      </c>
      <c r="BA5" s="762"/>
      <c r="BB5" s="115" t="s">
        <v>165</v>
      </c>
      <c r="BC5" s="114"/>
      <c r="BD5" s="93"/>
      <c r="BE5" s="94"/>
    </row>
    <row r="6" spans="1:57" s="95" customFormat="1" ht="20.25" customHeight="1" x14ac:dyDescent="0.15">
      <c r="A6" s="93"/>
      <c r="B6" s="108"/>
      <c r="C6" s="108"/>
      <c r="D6" s="108"/>
      <c r="E6" s="108"/>
      <c r="F6" s="108"/>
      <c r="G6" s="108"/>
      <c r="H6" s="108"/>
      <c r="I6" s="108"/>
      <c r="J6" s="108"/>
      <c r="K6" s="116"/>
      <c r="L6" s="116"/>
      <c r="M6" s="116"/>
      <c r="N6" s="108"/>
      <c r="O6" s="117"/>
      <c r="P6" s="118"/>
      <c r="Q6" s="118"/>
      <c r="R6" s="119"/>
      <c r="S6" s="120"/>
      <c r="T6" s="93"/>
      <c r="U6" s="93"/>
      <c r="V6" s="93"/>
      <c r="W6" s="93"/>
      <c r="X6" s="93"/>
      <c r="Y6" s="93"/>
      <c r="Z6" s="99"/>
      <c r="AA6" s="99"/>
      <c r="AB6" s="97"/>
      <c r="AC6" s="97"/>
      <c r="AD6" s="121"/>
      <c r="AE6" s="87"/>
      <c r="AF6" s="87"/>
      <c r="AG6" s="87"/>
      <c r="AH6" s="93"/>
      <c r="AI6" s="93"/>
      <c r="AJ6" s="93"/>
      <c r="AK6" s="93"/>
      <c r="AL6" s="87"/>
      <c r="AM6" s="87"/>
      <c r="AN6" s="122"/>
      <c r="AO6" s="123"/>
      <c r="AP6" s="123"/>
      <c r="AQ6" s="124"/>
      <c r="AR6" s="124"/>
      <c r="AS6" s="124"/>
      <c r="AT6" s="124"/>
      <c r="AU6" s="124"/>
      <c r="AV6" s="124"/>
      <c r="AW6" s="114" t="s">
        <v>166</v>
      </c>
      <c r="AX6" s="114"/>
      <c r="AY6" s="114"/>
      <c r="AZ6" s="763">
        <f>DAY(EOMONTH(DATE(X2,AB2,1),0))</f>
        <v>30</v>
      </c>
      <c r="BA6" s="764"/>
      <c r="BB6" s="115" t="s">
        <v>167</v>
      </c>
      <c r="BC6" s="93"/>
      <c r="BD6" s="93"/>
      <c r="BE6" s="94"/>
    </row>
    <row r="7" spans="1:57" ht="20.25" customHeight="1" thickBot="1" x14ac:dyDescent="0.2">
      <c r="A7" s="125"/>
      <c r="B7" s="125"/>
      <c r="C7" s="126"/>
      <c r="D7" s="126"/>
      <c r="E7" s="125"/>
      <c r="F7" s="125"/>
      <c r="G7" s="127"/>
      <c r="H7" s="125"/>
      <c r="I7" s="125"/>
      <c r="J7" s="125"/>
      <c r="K7" s="125"/>
      <c r="L7" s="125"/>
      <c r="M7" s="125"/>
      <c r="N7" s="125"/>
      <c r="O7" s="125"/>
      <c r="P7" s="125"/>
      <c r="Q7" s="125"/>
      <c r="R7" s="125"/>
      <c r="S7" s="126"/>
      <c r="T7" s="125"/>
      <c r="U7" s="125"/>
      <c r="V7" s="125"/>
      <c r="W7" s="125"/>
      <c r="X7" s="125"/>
      <c r="Y7" s="125"/>
      <c r="Z7" s="125"/>
      <c r="AA7" s="125"/>
      <c r="AB7" s="125"/>
      <c r="AC7" s="125"/>
      <c r="AD7" s="125"/>
      <c r="AE7" s="125"/>
      <c r="AF7" s="125"/>
      <c r="AG7" s="125"/>
      <c r="AH7" s="125"/>
      <c r="AI7" s="125"/>
      <c r="AJ7" s="126"/>
      <c r="AK7" s="125"/>
      <c r="AL7" s="125"/>
      <c r="AM7" s="125"/>
      <c r="AN7" s="125"/>
      <c r="AO7" s="125"/>
      <c r="AP7" s="125"/>
      <c r="AQ7" s="125"/>
      <c r="AR7" s="125"/>
      <c r="AS7" s="125"/>
      <c r="AT7" s="125"/>
      <c r="AU7" s="125"/>
      <c r="AV7" s="125"/>
      <c r="AW7" s="125"/>
      <c r="AX7" s="125"/>
      <c r="AY7" s="125"/>
      <c r="AZ7" s="125"/>
      <c r="BA7" s="125"/>
      <c r="BB7" s="125"/>
      <c r="BC7" s="128"/>
      <c r="BD7" s="128"/>
      <c r="BE7" s="129"/>
    </row>
    <row r="8" spans="1:57" ht="20.25" customHeight="1" thickBot="1" x14ac:dyDescent="0.2">
      <c r="A8" s="125"/>
      <c r="B8" s="727" t="s">
        <v>168</v>
      </c>
      <c r="C8" s="730" t="s">
        <v>169</v>
      </c>
      <c r="D8" s="731"/>
      <c r="E8" s="736" t="s">
        <v>170</v>
      </c>
      <c r="F8" s="731"/>
      <c r="G8" s="736" t="s">
        <v>171</v>
      </c>
      <c r="H8" s="730"/>
      <c r="I8" s="730"/>
      <c r="J8" s="730"/>
      <c r="K8" s="731"/>
      <c r="L8" s="736" t="s">
        <v>172</v>
      </c>
      <c r="M8" s="730"/>
      <c r="N8" s="730"/>
      <c r="O8" s="739"/>
      <c r="P8" s="742" t="s">
        <v>173</v>
      </c>
      <c r="Q8" s="743"/>
      <c r="R8" s="743"/>
      <c r="S8" s="743"/>
      <c r="T8" s="743"/>
      <c r="U8" s="743"/>
      <c r="V8" s="743"/>
      <c r="W8" s="743"/>
      <c r="X8" s="743"/>
      <c r="Y8" s="743"/>
      <c r="Z8" s="743"/>
      <c r="AA8" s="743"/>
      <c r="AB8" s="743"/>
      <c r="AC8" s="743"/>
      <c r="AD8" s="743"/>
      <c r="AE8" s="743"/>
      <c r="AF8" s="743"/>
      <c r="AG8" s="743"/>
      <c r="AH8" s="743"/>
      <c r="AI8" s="743"/>
      <c r="AJ8" s="743"/>
      <c r="AK8" s="743"/>
      <c r="AL8" s="743"/>
      <c r="AM8" s="743"/>
      <c r="AN8" s="743"/>
      <c r="AO8" s="743"/>
      <c r="AP8" s="743"/>
      <c r="AQ8" s="743"/>
      <c r="AR8" s="743"/>
      <c r="AS8" s="743"/>
      <c r="AT8" s="743"/>
      <c r="AU8" s="748" t="str">
        <f>IF(AZ3="４週","(9)1～4週目の勤務時間数合計","(9)1か月の勤務時間数合計")</f>
        <v>(9)1～4週目の勤務時間数合計</v>
      </c>
      <c r="AV8" s="749"/>
      <c r="AW8" s="748" t="s">
        <v>174</v>
      </c>
      <c r="AX8" s="749"/>
      <c r="AY8" s="756" t="s">
        <v>175</v>
      </c>
      <c r="AZ8" s="756"/>
      <c r="BA8" s="756"/>
      <c r="BB8" s="756"/>
      <c r="BC8" s="756"/>
      <c r="BD8" s="756"/>
    </row>
    <row r="9" spans="1:57" ht="20.25" customHeight="1" thickBot="1" x14ac:dyDescent="0.2">
      <c r="A9" s="125"/>
      <c r="B9" s="728"/>
      <c r="C9" s="732"/>
      <c r="D9" s="733"/>
      <c r="E9" s="737"/>
      <c r="F9" s="733"/>
      <c r="G9" s="737"/>
      <c r="H9" s="732"/>
      <c r="I9" s="732"/>
      <c r="J9" s="732"/>
      <c r="K9" s="733"/>
      <c r="L9" s="737"/>
      <c r="M9" s="732"/>
      <c r="N9" s="732"/>
      <c r="O9" s="740"/>
      <c r="P9" s="758" t="s">
        <v>176</v>
      </c>
      <c r="Q9" s="759"/>
      <c r="R9" s="759"/>
      <c r="S9" s="759"/>
      <c r="T9" s="759"/>
      <c r="U9" s="759"/>
      <c r="V9" s="760"/>
      <c r="W9" s="758" t="s">
        <v>177</v>
      </c>
      <c r="X9" s="759"/>
      <c r="Y9" s="759"/>
      <c r="Z9" s="759"/>
      <c r="AA9" s="759"/>
      <c r="AB9" s="759"/>
      <c r="AC9" s="760"/>
      <c r="AD9" s="758" t="s">
        <v>178</v>
      </c>
      <c r="AE9" s="759"/>
      <c r="AF9" s="759"/>
      <c r="AG9" s="759"/>
      <c r="AH9" s="759"/>
      <c r="AI9" s="759"/>
      <c r="AJ9" s="760"/>
      <c r="AK9" s="758" t="s">
        <v>179</v>
      </c>
      <c r="AL9" s="759"/>
      <c r="AM9" s="759"/>
      <c r="AN9" s="759"/>
      <c r="AO9" s="759"/>
      <c r="AP9" s="759"/>
      <c r="AQ9" s="760"/>
      <c r="AR9" s="758" t="s">
        <v>180</v>
      </c>
      <c r="AS9" s="759"/>
      <c r="AT9" s="760"/>
      <c r="AU9" s="750"/>
      <c r="AV9" s="751"/>
      <c r="AW9" s="750"/>
      <c r="AX9" s="751"/>
      <c r="AY9" s="756"/>
      <c r="AZ9" s="756"/>
      <c r="BA9" s="756"/>
      <c r="BB9" s="756"/>
      <c r="BC9" s="756"/>
      <c r="BD9" s="756"/>
    </row>
    <row r="10" spans="1:57" ht="20.25" customHeight="1" thickBot="1" x14ac:dyDescent="0.2">
      <c r="A10" s="125"/>
      <c r="B10" s="728"/>
      <c r="C10" s="732"/>
      <c r="D10" s="733"/>
      <c r="E10" s="737"/>
      <c r="F10" s="733"/>
      <c r="G10" s="737"/>
      <c r="H10" s="732"/>
      <c r="I10" s="732"/>
      <c r="J10" s="732"/>
      <c r="K10" s="733"/>
      <c r="L10" s="737"/>
      <c r="M10" s="732"/>
      <c r="N10" s="732"/>
      <c r="O10" s="740"/>
      <c r="P10" s="131">
        <f>DAY(DATE($X$2,$AB$2,1))</f>
        <v>1</v>
      </c>
      <c r="Q10" s="132">
        <f>DAY(DATE($X$2,$AB$2,2))</f>
        <v>2</v>
      </c>
      <c r="R10" s="132">
        <f>DAY(DATE($X$2,$AB$2,3))</f>
        <v>3</v>
      </c>
      <c r="S10" s="132">
        <f>DAY(DATE($X$2,$AB$2,4))</f>
        <v>4</v>
      </c>
      <c r="T10" s="132">
        <f>DAY(DATE($X$2,$AB$2,5))</f>
        <v>5</v>
      </c>
      <c r="U10" s="132">
        <f>DAY(DATE($X$2,$AB$2,6))</f>
        <v>6</v>
      </c>
      <c r="V10" s="133">
        <f>DAY(DATE($X$2,$AB$2,7))</f>
        <v>7</v>
      </c>
      <c r="W10" s="131">
        <f>DAY(DATE($X$2,$AB$2,8))</f>
        <v>8</v>
      </c>
      <c r="X10" s="132">
        <f>DAY(DATE($X$2,$AB$2,9))</f>
        <v>9</v>
      </c>
      <c r="Y10" s="132">
        <f>DAY(DATE($X$2,$AB$2,10))</f>
        <v>10</v>
      </c>
      <c r="Z10" s="132">
        <f>DAY(DATE($X$2,$AB$2,11))</f>
        <v>11</v>
      </c>
      <c r="AA10" s="132">
        <f>DAY(DATE($X$2,$AB$2,12))</f>
        <v>12</v>
      </c>
      <c r="AB10" s="132">
        <f>DAY(DATE($X$2,$AB$2,13))</f>
        <v>13</v>
      </c>
      <c r="AC10" s="133">
        <f>DAY(DATE($X$2,$AB$2,14))</f>
        <v>14</v>
      </c>
      <c r="AD10" s="131">
        <f>DAY(DATE($X$2,$AB$2,15))</f>
        <v>15</v>
      </c>
      <c r="AE10" s="132">
        <f>DAY(DATE($X$2,$AB$2,16))</f>
        <v>16</v>
      </c>
      <c r="AF10" s="132">
        <f>DAY(DATE($X$2,$AB$2,17))</f>
        <v>17</v>
      </c>
      <c r="AG10" s="132">
        <f>DAY(DATE($X$2,$AB$2,18))</f>
        <v>18</v>
      </c>
      <c r="AH10" s="132">
        <f>DAY(DATE($X$2,$AB$2,19))</f>
        <v>19</v>
      </c>
      <c r="AI10" s="132">
        <f>DAY(DATE($X$2,$AB$2,20))</f>
        <v>20</v>
      </c>
      <c r="AJ10" s="133">
        <f>DAY(DATE($X$2,$AB$2,21))</f>
        <v>21</v>
      </c>
      <c r="AK10" s="131">
        <f>DAY(DATE($X$2,$AB$2,22))</f>
        <v>22</v>
      </c>
      <c r="AL10" s="132">
        <f>DAY(DATE($X$2,$AB$2,23))</f>
        <v>23</v>
      </c>
      <c r="AM10" s="132">
        <f>DAY(DATE($X$2,$AB$2,24))</f>
        <v>24</v>
      </c>
      <c r="AN10" s="132">
        <f>DAY(DATE($X$2,$AB$2,25))</f>
        <v>25</v>
      </c>
      <c r="AO10" s="132">
        <f>DAY(DATE($X$2,$AB$2,26))</f>
        <v>26</v>
      </c>
      <c r="AP10" s="132">
        <f>DAY(DATE($X$2,$AB$2,27))</f>
        <v>27</v>
      </c>
      <c r="AQ10" s="133">
        <f>DAY(DATE($X$2,$AB$2,28))</f>
        <v>28</v>
      </c>
      <c r="AR10" s="131" t="str">
        <f>IF(AZ3="暦月",IF(DAY(DATE($X$2,$AB$2,29))=29,29,""),"")</f>
        <v/>
      </c>
      <c r="AS10" s="132" t="str">
        <f>IF(AZ3="暦月",IF(DAY(DATE($X$2,$AB$2,30))=30,30,""),"")</f>
        <v/>
      </c>
      <c r="AT10" s="134" t="str">
        <f>IF(AZ3="暦月",IF(DAY(DATE($X$2,$AB$2,31))=31,31,""),"")</f>
        <v/>
      </c>
      <c r="AU10" s="750"/>
      <c r="AV10" s="751"/>
      <c r="AW10" s="750"/>
      <c r="AX10" s="751"/>
      <c r="AY10" s="756"/>
      <c r="AZ10" s="756"/>
      <c r="BA10" s="756"/>
      <c r="BB10" s="756"/>
      <c r="BC10" s="756"/>
      <c r="BD10" s="756"/>
    </row>
    <row r="11" spans="1:57" ht="20.25" hidden="1" customHeight="1" thickBot="1" x14ac:dyDescent="0.2">
      <c r="A11" s="125"/>
      <c r="B11" s="728"/>
      <c r="C11" s="732"/>
      <c r="D11" s="733"/>
      <c r="E11" s="737"/>
      <c r="F11" s="733"/>
      <c r="G11" s="737"/>
      <c r="H11" s="732"/>
      <c r="I11" s="732"/>
      <c r="J11" s="732"/>
      <c r="K11" s="733"/>
      <c r="L11" s="737"/>
      <c r="M11" s="732"/>
      <c r="N11" s="732"/>
      <c r="O11" s="740"/>
      <c r="P11" s="131">
        <f>WEEKDAY(DATE($X$2,$AB$2,1))</f>
        <v>2</v>
      </c>
      <c r="Q11" s="132">
        <f>WEEKDAY(DATE($X$2,$AB$2,2))</f>
        <v>3</v>
      </c>
      <c r="R11" s="132">
        <f>WEEKDAY(DATE($X$2,$AB$2,3))</f>
        <v>4</v>
      </c>
      <c r="S11" s="132">
        <f>WEEKDAY(DATE($X$2,$AB$2,4))</f>
        <v>5</v>
      </c>
      <c r="T11" s="132">
        <f>WEEKDAY(DATE($X$2,$AB$2,5))</f>
        <v>6</v>
      </c>
      <c r="U11" s="132">
        <f>WEEKDAY(DATE($X$2,$AB$2,6))</f>
        <v>7</v>
      </c>
      <c r="V11" s="133">
        <f>WEEKDAY(DATE($X$2,$AB$2,7))</f>
        <v>1</v>
      </c>
      <c r="W11" s="131">
        <f>WEEKDAY(DATE($X$2,$AB$2,8))</f>
        <v>2</v>
      </c>
      <c r="X11" s="132">
        <f>WEEKDAY(DATE($X$2,$AB$2,9))</f>
        <v>3</v>
      </c>
      <c r="Y11" s="132">
        <f>WEEKDAY(DATE($X$2,$AB$2,10))</f>
        <v>4</v>
      </c>
      <c r="Z11" s="132">
        <f>WEEKDAY(DATE($X$2,$AB$2,11))</f>
        <v>5</v>
      </c>
      <c r="AA11" s="132">
        <f>WEEKDAY(DATE($X$2,$AB$2,12))</f>
        <v>6</v>
      </c>
      <c r="AB11" s="132">
        <f>WEEKDAY(DATE($X$2,$AB$2,13))</f>
        <v>7</v>
      </c>
      <c r="AC11" s="133">
        <f>WEEKDAY(DATE($X$2,$AB$2,14))</f>
        <v>1</v>
      </c>
      <c r="AD11" s="131">
        <f>WEEKDAY(DATE($X$2,$AB$2,15))</f>
        <v>2</v>
      </c>
      <c r="AE11" s="132">
        <f>WEEKDAY(DATE($X$2,$AB$2,16))</f>
        <v>3</v>
      </c>
      <c r="AF11" s="132">
        <f>WEEKDAY(DATE($X$2,$AB$2,17))</f>
        <v>4</v>
      </c>
      <c r="AG11" s="132">
        <f>WEEKDAY(DATE($X$2,$AB$2,18))</f>
        <v>5</v>
      </c>
      <c r="AH11" s="132">
        <f>WEEKDAY(DATE($X$2,$AB$2,19))</f>
        <v>6</v>
      </c>
      <c r="AI11" s="132">
        <f>WEEKDAY(DATE($X$2,$AB$2,20))</f>
        <v>7</v>
      </c>
      <c r="AJ11" s="133">
        <f>WEEKDAY(DATE($X$2,$AB$2,21))</f>
        <v>1</v>
      </c>
      <c r="AK11" s="131">
        <f>WEEKDAY(DATE($X$2,$AB$2,22))</f>
        <v>2</v>
      </c>
      <c r="AL11" s="132">
        <f>WEEKDAY(DATE($X$2,$AB$2,23))</f>
        <v>3</v>
      </c>
      <c r="AM11" s="132">
        <f>WEEKDAY(DATE($X$2,$AB$2,24))</f>
        <v>4</v>
      </c>
      <c r="AN11" s="132">
        <f>WEEKDAY(DATE($X$2,$AB$2,25))</f>
        <v>5</v>
      </c>
      <c r="AO11" s="132">
        <f>WEEKDAY(DATE($X$2,$AB$2,26))</f>
        <v>6</v>
      </c>
      <c r="AP11" s="132">
        <f>WEEKDAY(DATE($X$2,$AB$2,27))</f>
        <v>7</v>
      </c>
      <c r="AQ11" s="133">
        <f>WEEKDAY(DATE($X$2,$AB$2,28))</f>
        <v>1</v>
      </c>
      <c r="AR11" s="131">
        <f>IF(AR10=29,WEEKDAY(DATE($X$2,$AB$2,29)),0)</f>
        <v>0</v>
      </c>
      <c r="AS11" s="132">
        <f>IF(AS10=30,WEEKDAY(DATE($X$2,$AB$2,30)),0)</f>
        <v>0</v>
      </c>
      <c r="AT11" s="134">
        <f>IF(AT10=31,WEEKDAY(DATE($X$2,$AB$2,31)),0)</f>
        <v>0</v>
      </c>
      <c r="AU11" s="752"/>
      <c r="AV11" s="753"/>
      <c r="AW11" s="752"/>
      <c r="AX11" s="753"/>
      <c r="AY11" s="757"/>
      <c r="AZ11" s="757"/>
      <c r="BA11" s="757"/>
      <c r="BB11" s="757"/>
      <c r="BC11" s="757"/>
      <c r="BD11" s="757"/>
    </row>
    <row r="12" spans="1:57" ht="20.25" customHeight="1" thickBot="1" x14ac:dyDescent="0.2">
      <c r="A12" s="125"/>
      <c r="B12" s="729"/>
      <c r="C12" s="734"/>
      <c r="D12" s="735"/>
      <c r="E12" s="738"/>
      <c r="F12" s="735"/>
      <c r="G12" s="738"/>
      <c r="H12" s="734"/>
      <c r="I12" s="734"/>
      <c r="J12" s="734"/>
      <c r="K12" s="735"/>
      <c r="L12" s="738"/>
      <c r="M12" s="734"/>
      <c r="N12" s="734"/>
      <c r="O12" s="741"/>
      <c r="P12" s="135" t="str">
        <f t="shared" ref="P12:AQ12" si="0">IF(P11=1,"日",IF(P11=2,"月",IF(P11=3,"火",IF(P11=4,"水",IF(P11=5,"木",IF(P11=6,"金","土"))))))</f>
        <v>月</v>
      </c>
      <c r="Q12" s="136" t="str">
        <f t="shared" si="0"/>
        <v>火</v>
      </c>
      <c r="R12" s="136" t="str">
        <f t="shared" si="0"/>
        <v>水</v>
      </c>
      <c r="S12" s="136" t="str">
        <f t="shared" si="0"/>
        <v>木</v>
      </c>
      <c r="T12" s="136" t="str">
        <f t="shared" si="0"/>
        <v>金</v>
      </c>
      <c r="U12" s="136" t="str">
        <f t="shared" si="0"/>
        <v>土</v>
      </c>
      <c r="V12" s="137" t="str">
        <f t="shared" si="0"/>
        <v>日</v>
      </c>
      <c r="W12" s="135" t="str">
        <f t="shared" si="0"/>
        <v>月</v>
      </c>
      <c r="X12" s="136" t="str">
        <f t="shared" si="0"/>
        <v>火</v>
      </c>
      <c r="Y12" s="136" t="str">
        <f t="shared" si="0"/>
        <v>水</v>
      </c>
      <c r="Z12" s="136" t="str">
        <f t="shared" si="0"/>
        <v>木</v>
      </c>
      <c r="AA12" s="136" t="str">
        <f t="shared" si="0"/>
        <v>金</v>
      </c>
      <c r="AB12" s="136" t="str">
        <f t="shared" si="0"/>
        <v>土</v>
      </c>
      <c r="AC12" s="137" t="str">
        <f t="shared" si="0"/>
        <v>日</v>
      </c>
      <c r="AD12" s="135" t="str">
        <f t="shared" si="0"/>
        <v>月</v>
      </c>
      <c r="AE12" s="136" t="str">
        <f t="shared" si="0"/>
        <v>火</v>
      </c>
      <c r="AF12" s="136" t="str">
        <f t="shared" si="0"/>
        <v>水</v>
      </c>
      <c r="AG12" s="136" t="str">
        <f t="shared" si="0"/>
        <v>木</v>
      </c>
      <c r="AH12" s="136" t="str">
        <f t="shared" si="0"/>
        <v>金</v>
      </c>
      <c r="AI12" s="136" t="str">
        <f t="shared" si="0"/>
        <v>土</v>
      </c>
      <c r="AJ12" s="137" t="str">
        <f t="shared" si="0"/>
        <v>日</v>
      </c>
      <c r="AK12" s="135" t="str">
        <f t="shared" si="0"/>
        <v>月</v>
      </c>
      <c r="AL12" s="136" t="str">
        <f t="shared" si="0"/>
        <v>火</v>
      </c>
      <c r="AM12" s="136" t="str">
        <f t="shared" si="0"/>
        <v>水</v>
      </c>
      <c r="AN12" s="136" t="str">
        <f t="shared" si="0"/>
        <v>木</v>
      </c>
      <c r="AO12" s="136" t="str">
        <f t="shared" si="0"/>
        <v>金</v>
      </c>
      <c r="AP12" s="136" t="str">
        <f t="shared" si="0"/>
        <v>土</v>
      </c>
      <c r="AQ12" s="137" t="str">
        <f t="shared" si="0"/>
        <v>日</v>
      </c>
      <c r="AR12" s="136" t="str">
        <f>IF(AR11=1,"日",IF(AR11=2,"月",IF(AR11=3,"火",IF(AR11=4,"水",IF(AR11=5,"木",IF(AR11=6,"金",IF(AR11=0,"","土")))))))</f>
        <v/>
      </c>
      <c r="AS12" s="136" t="str">
        <f>IF(AS11=1,"日",IF(AS11=2,"月",IF(AS11=3,"火",IF(AS11=4,"水",IF(AS11=5,"木",IF(AS11=6,"金",IF(AS11=0,"","土")))))))</f>
        <v/>
      </c>
      <c r="AT12" s="138" t="str">
        <f>IF(AT11=1,"日",IF(AT11=2,"月",IF(AT11=3,"火",IF(AT11=4,"水",IF(AT11=5,"木",IF(AT11=6,"金",IF(AT11=0,"","土")))))))</f>
        <v/>
      </c>
      <c r="AU12" s="754"/>
      <c r="AV12" s="755"/>
      <c r="AW12" s="754"/>
      <c r="AX12" s="755"/>
      <c r="AY12" s="757"/>
      <c r="AZ12" s="757"/>
      <c r="BA12" s="757"/>
      <c r="BB12" s="757"/>
      <c r="BC12" s="757"/>
      <c r="BD12" s="757"/>
    </row>
    <row r="13" spans="1:57" ht="39.950000000000003" customHeight="1" x14ac:dyDescent="0.15">
      <c r="A13" s="125"/>
      <c r="B13" s="139">
        <v>1</v>
      </c>
      <c r="C13" s="785"/>
      <c r="D13" s="786"/>
      <c r="E13" s="787"/>
      <c r="F13" s="788"/>
      <c r="G13" s="789"/>
      <c r="H13" s="790"/>
      <c r="I13" s="790"/>
      <c r="J13" s="790"/>
      <c r="K13" s="791"/>
      <c r="L13" s="792"/>
      <c r="M13" s="793"/>
      <c r="N13" s="793"/>
      <c r="O13" s="794"/>
      <c r="P13" s="140"/>
      <c r="Q13" s="141"/>
      <c r="R13" s="141"/>
      <c r="S13" s="141"/>
      <c r="T13" s="141"/>
      <c r="U13" s="141"/>
      <c r="V13" s="142"/>
      <c r="W13" s="140"/>
      <c r="X13" s="141"/>
      <c r="Y13" s="141"/>
      <c r="Z13" s="141"/>
      <c r="AA13" s="141"/>
      <c r="AB13" s="141"/>
      <c r="AC13" s="142"/>
      <c r="AD13" s="140"/>
      <c r="AE13" s="141"/>
      <c r="AF13" s="141"/>
      <c r="AG13" s="141"/>
      <c r="AH13" s="141"/>
      <c r="AI13" s="141"/>
      <c r="AJ13" s="142"/>
      <c r="AK13" s="140"/>
      <c r="AL13" s="141"/>
      <c r="AM13" s="141"/>
      <c r="AN13" s="141"/>
      <c r="AO13" s="141"/>
      <c r="AP13" s="141"/>
      <c r="AQ13" s="142"/>
      <c r="AR13" s="140"/>
      <c r="AS13" s="141"/>
      <c r="AT13" s="142"/>
      <c r="AU13" s="795">
        <f t="shared" ref="AU13:AU30" si="1">IF($AZ$3="４週",SUM(P13:AQ13),IF($AZ$3="暦月",SUM(P13:AT13),""))</f>
        <v>0</v>
      </c>
      <c r="AV13" s="796"/>
      <c r="AW13" s="797">
        <f t="shared" ref="AW13:AW30" si="2">IF($AZ$3="４週",AU13/4,IF($AZ$3="暦月",AU13/($AZ$6/7),""))</f>
        <v>0</v>
      </c>
      <c r="AX13" s="798"/>
      <c r="AY13" s="765"/>
      <c r="AZ13" s="766"/>
      <c r="BA13" s="766"/>
      <c r="BB13" s="766"/>
      <c r="BC13" s="766"/>
      <c r="BD13" s="767"/>
    </row>
    <row r="14" spans="1:57" ht="39.950000000000003" customHeight="1" x14ac:dyDescent="0.15">
      <c r="A14" s="125"/>
      <c r="B14" s="143">
        <f t="shared" ref="B14:B30" si="3">B13+1</f>
        <v>2</v>
      </c>
      <c r="C14" s="768"/>
      <c r="D14" s="769"/>
      <c r="E14" s="770"/>
      <c r="F14" s="771"/>
      <c r="G14" s="772"/>
      <c r="H14" s="773"/>
      <c r="I14" s="773"/>
      <c r="J14" s="773"/>
      <c r="K14" s="774"/>
      <c r="L14" s="775"/>
      <c r="M14" s="776"/>
      <c r="N14" s="776"/>
      <c r="O14" s="777"/>
      <c r="P14" s="144"/>
      <c r="Q14" s="145"/>
      <c r="R14" s="145"/>
      <c r="S14" s="145"/>
      <c r="T14" s="145"/>
      <c r="U14" s="145"/>
      <c r="V14" s="146"/>
      <c r="W14" s="144"/>
      <c r="X14" s="145"/>
      <c r="Y14" s="145"/>
      <c r="Z14" s="145"/>
      <c r="AA14" s="145"/>
      <c r="AB14" s="145"/>
      <c r="AC14" s="146"/>
      <c r="AD14" s="144"/>
      <c r="AE14" s="145"/>
      <c r="AF14" s="145"/>
      <c r="AG14" s="145"/>
      <c r="AH14" s="145"/>
      <c r="AI14" s="145"/>
      <c r="AJ14" s="146"/>
      <c r="AK14" s="144"/>
      <c r="AL14" s="145"/>
      <c r="AM14" s="145"/>
      <c r="AN14" s="145"/>
      <c r="AO14" s="145"/>
      <c r="AP14" s="145"/>
      <c r="AQ14" s="146"/>
      <c r="AR14" s="144"/>
      <c r="AS14" s="145"/>
      <c r="AT14" s="146"/>
      <c r="AU14" s="778">
        <f t="shared" si="1"/>
        <v>0</v>
      </c>
      <c r="AV14" s="779"/>
      <c r="AW14" s="780">
        <f t="shared" si="2"/>
        <v>0</v>
      </c>
      <c r="AX14" s="781"/>
      <c r="AY14" s="782"/>
      <c r="AZ14" s="783"/>
      <c r="BA14" s="783"/>
      <c r="BB14" s="783"/>
      <c r="BC14" s="783"/>
      <c r="BD14" s="784"/>
    </row>
    <row r="15" spans="1:57" ht="39.950000000000003" customHeight="1" x14ac:dyDescent="0.15">
      <c r="A15" s="125"/>
      <c r="B15" s="143">
        <f t="shared" si="3"/>
        <v>3</v>
      </c>
      <c r="C15" s="768"/>
      <c r="D15" s="769"/>
      <c r="E15" s="770"/>
      <c r="F15" s="771"/>
      <c r="G15" s="772"/>
      <c r="H15" s="773"/>
      <c r="I15" s="773"/>
      <c r="J15" s="773"/>
      <c r="K15" s="774"/>
      <c r="L15" s="775"/>
      <c r="M15" s="776"/>
      <c r="N15" s="776"/>
      <c r="O15" s="777"/>
      <c r="P15" s="144"/>
      <c r="Q15" s="145"/>
      <c r="R15" s="145"/>
      <c r="S15" s="145"/>
      <c r="T15" s="145"/>
      <c r="U15" s="145"/>
      <c r="V15" s="146"/>
      <c r="W15" s="144"/>
      <c r="X15" s="145"/>
      <c r="Y15" s="145"/>
      <c r="Z15" s="145"/>
      <c r="AA15" s="145"/>
      <c r="AB15" s="145"/>
      <c r="AC15" s="146"/>
      <c r="AD15" s="144"/>
      <c r="AE15" s="145"/>
      <c r="AF15" s="145"/>
      <c r="AG15" s="145"/>
      <c r="AH15" s="145"/>
      <c r="AI15" s="145"/>
      <c r="AJ15" s="146"/>
      <c r="AK15" s="144"/>
      <c r="AL15" s="145"/>
      <c r="AM15" s="145"/>
      <c r="AN15" s="145"/>
      <c r="AO15" s="145"/>
      <c r="AP15" s="145"/>
      <c r="AQ15" s="146"/>
      <c r="AR15" s="144"/>
      <c r="AS15" s="145"/>
      <c r="AT15" s="146"/>
      <c r="AU15" s="778">
        <f t="shared" si="1"/>
        <v>0</v>
      </c>
      <c r="AV15" s="779"/>
      <c r="AW15" s="780">
        <f t="shared" si="2"/>
        <v>0</v>
      </c>
      <c r="AX15" s="781"/>
      <c r="AY15" s="782"/>
      <c r="AZ15" s="783"/>
      <c r="BA15" s="783"/>
      <c r="BB15" s="783"/>
      <c r="BC15" s="783"/>
      <c r="BD15" s="784"/>
    </row>
    <row r="16" spans="1:57" ht="39.950000000000003" customHeight="1" x14ac:dyDescent="0.15">
      <c r="A16" s="125"/>
      <c r="B16" s="143">
        <f t="shared" si="3"/>
        <v>4</v>
      </c>
      <c r="C16" s="768"/>
      <c r="D16" s="769"/>
      <c r="E16" s="770"/>
      <c r="F16" s="771"/>
      <c r="G16" s="772"/>
      <c r="H16" s="773"/>
      <c r="I16" s="773"/>
      <c r="J16" s="773"/>
      <c r="K16" s="774"/>
      <c r="L16" s="775"/>
      <c r="M16" s="776"/>
      <c r="N16" s="776"/>
      <c r="O16" s="777"/>
      <c r="P16" s="144"/>
      <c r="Q16" s="145"/>
      <c r="R16" s="145"/>
      <c r="S16" s="145"/>
      <c r="T16" s="145"/>
      <c r="U16" s="145"/>
      <c r="V16" s="146"/>
      <c r="W16" s="144"/>
      <c r="X16" s="145"/>
      <c r="Y16" s="145"/>
      <c r="Z16" s="145"/>
      <c r="AA16" s="145"/>
      <c r="AB16" s="145"/>
      <c r="AC16" s="146"/>
      <c r="AD16" s="144"/>
      <c r="AE16" s="145"/>
      <c r="AF16" s="145"/>
      <c r="AG16" s="145"/>
      <c r="AH16" s="145"/>
      <c r="AI16" s="145"/>
      <c r="AJ16" s="146"/>
      <c r="AK16" s="144"/>
      <c r="AL16" s="145"/>
      <c r="AM16" s="145"/>
      <c r="AN16" s="145"/>
      <c r="AO16" s="145"/>
      <c r="AP16" s="145"/>
      <c r="AQ16" s="146"/>
      <c r="AR16" s="144"/>
      <c r="AS16" s="145"/>
      <c r="AT16" s="146"/>
      <c r="AU16" s="778">
        <f t="shared" si="1"/>
        <v>0</v>
      </c>
      <c r="AV16" s="779"/>
      <c r="AW16" s="780">
        <f t="shared" si="2"/>
        <v>0</v>
      </c>
      <c r="AX16" s="781"/>
      <c r="AY16" s="782"/>
      <c r="AZ16" s="783"/>
      <c r="BA16" s="783"/>
      <c r="BB16" s="783"/>
      <c r="BC16" s="783"/>
      <c r="BD16" s="784"/>
    </row>
    <row r="17" spans="1:56" ht="39.950000000000003" customHeight="1" x14ac:dyDescent="0.15">
      <c r="A17" s="125"/>
      <c r="B17" s="143">
        <f t="shared" si="3"/>
        <v>5</v>
      </c>
      <c r="C17" s="768"/>
      <c r="D17" s="769"/>
      <c r="E17" s="770"/>
      <c r="F17" s="771"/>
      <c r="G17" s="772"/>
      <c r="H17" s="773"/>
      <c r="I17" s="773"/>
      <c r="J17" s="773"/>
      <c r="K17" s="774"/>
      <c r="L17" s="775"/>
      <c r="M17" s="776"/>
      <c r="N17" s="776"/>
      <c r="O17" s="777"/>
      <c r="P17" s="144"/>
      <c r="Q17" s="145"/>
      <c r="R17" s="145"/>
      <c r="S17" s="145"/>
      <c r="T17" s="145"/>
      <c r="U17" s="145"/>
      <c r="V17" s="146"/>
      <c r="W17" s="144"/>
      <c r="X17" s="145"/>
      <c r="Y17" s="145"/>
      <c r="Z17" s="145"/>
      <c r="AA17" s="145"/>
      <c r="AB17" s="145"/>
      <c r="AC17" s="146"/>
      <c r="AD17" s="144"/>
      <c r="AE17" s="145"/>
      <c r="AF17" s="145"/>
      <c r="AG17" s="145"/>
      <c r="AH17" s="145"/>
      <c r="AI17" s="145"/>
      <c r="AJ17" s="146"/>
      <c r="AK17" s="144"/>
      <c r="AL17" s="145"/>
      <c r="AM17" s="145"/>
      <c r="AN17" s="145"/>
      <c r="AO17" s="145"/>
      <c r="AP17" s="145"/>
      <c r="AQ17" s="146"/>
      <c r="AR17" s="144"/>
      <c r="AS17" s="145"/>
      <c r="AT17" s="146"/>
      <c r="AU17" s="778">
        <f t="shared" si="1"/>
        <v>0</v>
      </c>
      <c r="AV17" s="779"/>
      <c r="AW17" s="780">
        <f t="shared" si="2"/>
        <v>0</v>
      </c>
      <c r="AX17" s="781"/>
      <c r="AY17" s="782"/>
      <c r="AZ17" s="783"/>
      <c r="BA17" s="783"/>
      <c r="BB17" s="783"/>
      <c r="BC17" s="783"/>
      <c r="BD17" s="784"/>
    </row>
    <row r="18" spans="1:56" ht="39.950000000000003" customHeight="1" x14ac:dyDescent="0.15">
      <c r="A18" s="125"/>
      <c r="B18" s="143">
        <f t="shared" si="3"/>
        <v>6</v>
      </c>
      <c r="C18" s="768"/>
      <c r="D18" s="769"/>
      <c r="E18" s="770"/>
      <c r="F18" s="771"/>
      <c r="G18" s="772"/>
      <c r="H18" s="773"/>
      <c r="I18" s="773"/>
      <c r="J18" s="773"/>
      <c r="K18" s="774"/>
      <c r="L18" s="775"/>
      <c r="M18" s="776"/>
      <c r="N18" s="776"/>
      <c r="O18" s="777"/>
      <c r="P18" s="144"/>
      <c r="Q18" s="145"/>
      <c r="R18" s="145"/>
      <c r="S18" s="145"/>
      <c r="T18" s="145"/>
      <c r="U18" s="145"/>
      <c r="V18" s="146"/>
      <c r="W18" s="144"/>
      <c r="X18" s="145"/>
      <c r="Y18" s="145"/>
      <c r="Z18" s="145"/>
      <c r="AA18" s="145"/>
      <c r="AB18" s="145"/>
      <c r="AC18" s="146"/>
      <c r="AD18" s="144"/>
      <c r="AE18" s="145"/>
      <c r="AF18" s="145"/>
      <c r="AG18" s="145"/>
      <c r="AH18" s="145"/>
      <c r="AI18" s="145"/>
      <c r="AJ18" s="146"/>
      <c r="AK18" s="144"/>
      <c r="AL18" s="145"/>
      <c r="AM18" s="145"/>
      <c r="AN18" s="145"/>
      <c r="AO18" s="145"/>
      <c r="AP18" s="145"/>
      <c r="AQ18" s="146"/>
      <c r="AR18" s="144"/>
      <c r="AS18" s="145"/>
      <c r="AT18" s="146"/>
      <c r="AU18" s="778">
        <f t="shared" si="1"/>
        <v>0</v>
      </c>
      <c r="AV18" s="779"/>
      <c r="AW18" s="780">
        <f t="shared" si="2"/>
        <v>0</v>
      </c>
      <c r="AX18" s="781"/>
      <c r="AY18" s="782"/>
      <c r="AZ18" s="783"/>
      <c r="BA18" s="783"/>
      <c r="BB18" s="783"/>
      <c r="BC18" s="783"/>
      <c r="BD18" s="784"/>
    </row>
    <row r="19" spans="1:56" ht="39.950000000000003" customHeight="1" x14ac:dyDescent="0.15">
      <c r="A19" s="125"/>
      <c r="B19" s="143">
        <f t="shared" si="3"/>
        <v>7</v>
      </c>
      <c r="C19" s="768"/>
      <c r="D19" s="769"/>
      <c r="E19" s="770"/>
      <c r="F19" s="771"/>
      <c r="G19" s="772"/>
      <c r="H19" s="773"/>
      <c r="I19" s="773"/>
      <c r="J19" s="773"/>
      <c r="K19" s="774"/>
      <c r="L19" s="775"/>
      <c r="M19" s="776"/>
      <c r="N19" s="776"/>
      <c r="O19" s="777"/>
      <c r="P19" s="144"/>
      <c r="Q19" s="145"/>
      <c r="R19" s="145"/>
      <c r="S19" s="145"/>
      <c r="T19" s="145"/>
      <c r="U19" s="145"/>
      <c r="V19" s="146"/>
      <c r="W19" s="144"/>
      <c r="X19" s="145"/>
      <c r="Y19" s="145"/>
      <c r="Z19" s="145"/>
      <c r="AA19" s="145"/>
      <c r="AB19" s="145"/>
      <c r="AC19" s="146"/>
      <c r="AD19" s="144"/>
      <c r="AE19" s="145"/>
      <c r="AF19" s="145"/>
      <c r="AG19" s="145"/>
      <c r="AH19" s="145"/>
      <c r="AI19" s="145"/>
      <c r="AJ19" s="146"/>
      <c r="AK19" s="144"/>
      <c r="AL19" s="145"/>
      <c r="AM19" s="145"/>
      <c r="AN19" s="145"/>
      <c r="AO19" s="145"/>
      <c r="AP19" s="145"/>
      <c r="AQ19" s="146"/>
      <c r="AR19" s="144"/>
      <c r="AS19" s="145"/>
      <c r="AT19" s="146"/>
      <c r="AU19" s="778">
        <f t="shared" si="1"/>
        <v>0</v>
      </c>
      <c r="AV19" s="779"/>
      <c r="AW19" s="780">
        <f t="shared" si="2"/>
        <v>0</v>
      </c>
      <c r="AX19" s="781"/>
      <c r="AY19" s="782"/>
      <c r="AZ19" s="783"/>
      <c r="BA19" s="783"/>
      <c r="BB19" s="783"/>
      <c r="BC19" s="783"/>
      <c r="BD19" s="784"/>
    </row>
    <row r="20" spans="1:56" ht="39.950000000000003" customHeight="1" x14ac:dyDescent="0.15">
      <c r="A20" s="125"/>
      <c r="B20" s="143">
        <f t="shared" si="3"/>
        <v>8</v>
      </c>
      <c r="C20" s="768"/>
      <c r="D20" s="769"/>
      <c r="E20" s="770"/>
      <c r="F20" s="771"/>
      <c r="G20" s="772"/>
      <c r="H20" s="773"/>
      <c r="I20" s="773"/>
      <c r="J20" s="773"/>
      <c r="K20" s="774"/>
      <c r="L20" s="775"/>
      <c r="M20" s="776"/>
      <c r="N20" s="776"/>
      <c r="O20" s="777"/>
      <c r="P20" s="144"/>
      <c r="Q20" s="145"/>
      <c r="R20" s="145"/>
      <c r="S20" s="145"/>
      <c r="T20" s="145"/>
      <c r="U20" s="145"/>
      <c r="V20" s="146"/>
      <c r="W20" s="144"/>
      <c r="X20" s="145"/>
      <c r="Y20" s="145"/>
      <c r="Z20" s="145"/>
      <c r="AA20" s="145"/>
      <c r="AB20" s="145"/>
      <c r="AC20" s="146"/>
      <c r="AD20" s="144"/>
      <c r="AE20" s="145"/>
      <c r="AF20" s="145"/>
      <c r="AG20" s="145"/>
      <c r="AH20" s="145"/>
      <c r="AI20" s="145"/>
      <c r="AJ20" s="146"/>
      <c r="AK20" s="144"/>
      <c r="AL20" s="145"/>
      <c r="AM20" s="145"/>
      <c r="AN20" s="145"/>
      <c r="AO20" s="145"/>
      <c r="AP20" s="145"/>
      <c r="AQ20" s="146"/>
      <c r="AR20" s="144"/>
      <c r="AS20" s="145"/>
      <c r="AT20" s="146"/>
      <c r="AU20" s="778">
        <f t="shared" si="1"/>
        <v>0</v>
      </c>
      <c r="AV20" s="779"/>
      <c r="AW20" s="780">
        <f t="shared" si="2"/>
        <v>0</v>
      </c>
      <c r="AX20" s="781"/>
      <c r="AY20" s="782"/>
      <c r="AZ20" s="783"/>
      <c r="BA20" s="783"/>
      <c r="BB20" s="783"/>
      <c r="BC20" s="783"/>
      <c r="BD20" s="784"/>
    </row>
    <row r="21" spans="1:56" ht="39.950000000000003" customHeight="1" x14ac:dyDescent="0.15">
      <c r="A21" s="125"/>
      <c r="B21" s="143">
        <f t="shared" si="3"/>
        <v>9</v>
      </c>
      <c r="C21" s="768"/>
      <c r="D21" s="769"/>
      <c r="E21" s="770"/>
      <c r="F21" s="771"/>
      <c r="G21" s="772"/>
      <c r="H21" s="773"/>
      <c r="I21" s="773"/>
      <c r="J21" s="773"/>
      <c r="K21" s="774"/>
      <c r="L21" s="775"/>
      <c r="M21" s="776"/>
      <c r="N21" s="776"/>
      <c r="O21" s="777"/>
      <c r="P21" s="144"/>
      <c r="Q21" s="145"/>
      <c r="R21" s="145"/>
      <c r="S21" s="145"/>
      <c r="T21" s="145"/>
      <c r="U21" s="145"/>
      <c r="V21" s="146"/>
      <c r="W21" s="144"/>
      <c r="X21" s="145"/>
      <c r="Y21" s="145"/>
      <c r="Z21" s="145"/>
      <c r="AA21" s="145"/>
      <c r="AB21" s="145"/>
      <c r="AC21" s="146"/>
      <c r="AD21" s="144"/>
      <c r="AE21" s="145"/>
      <c r="AF21" s="145"/>
      <c r="AG21" s="145"/>
      <c r="AH21" s="145"/>
      <c r="AI21" s="145"/>
      <c r="AJ21" s="146"/>
      <c r="AK21" s="144"/>
      <c r="AL21" s="145"/>
      <c r="AM21" s="145"/>
      <c r="AN21" s="145"/>
      <c r="AO21" s="145"/>
      <c r="AP21" s="145"/>
      <c r="AQ21" s="146"/>
      <c r="AR21" s="144"/>
      <c r="AS21" s="145"/>
      <c r="AT21" s="146"/>
      <c r="AU21" s="778">
        <f t="shared" si="1"/>
        <v>0</v>
      </c>
      <c r="AV21" s="779"/>
      <c r="AW21" s="780">
        <f t="shared" si="2"/>
        <v>0</v>
      </c>
      <c r="AX21" s="781"/>
      <c r="AY21" s="782"/>
      <c r="AZ21" s="783"/>
      <c r="BA21" s="783"/>
      <c r="BB21" s="783"/>
      <c r="BC21" s="783"/>
      <c r="BD21" s="784"/>
    </row>
    <row r="22" spans="1:56" ht="39.950000000000003" customHeight="1" x14ac:dyDescent="0.15">
      <c r="A22" s="125"/>
      <c r="B22" s="143">
        <f t="shared" si="3"/>
        <v>10</v>
      </c>
      <c r="C22" s="768"/>
      <c r="D22" s="769"/>
      <c r="E22" s="770"/>
      <c r="F22" s="771"/>
      <c r="G22" s="772"/>
      <c r="H22" s="773"/>
      <c r="I22" s="773"/>
      <c r="J22" s="773"/>
      <c r="K22" s="774"/>
      <c r="L22" s="775"/>
      <c r="M22" s="776"/>
      <c r="N22" s="776"/>
      <c r="O22" s="777"/>
      <c r="P22" s="144"/>
      <c r="Q22" s="145"/>
      <c r="R22" s="145"/>
      <c r="S22" s="145"/>
      <c r="T22" s="145"/>
      <c r="U22" s="145"/>
      <c r="V22" s="146"/>
      <c r="W22" s="144"/>
      <c r="X22" s="145"/>
      <c r="Y22" s="145"/>
      <c r="Z22" s="145"/>
      <c r="AA22" s="145"/>
      <c r="AB22" s="145"/>
      <c r="AC22" s="146"/>
      <c r="AD22" s="144"/>
      <c r="AE22" s="145"/>
      <c r="AF22" s="145"/>
      <c r="AG22" s="145"/>
      <c r="AH22" s="145"/>
      <c r="AI22" s="145"/>
      <c r="AJ22" s="146"/>
      <c r="AK22" s="144"/>
      <c r="AL22" s="145"/>
      <c r="AM22" s="145"/>
      <c r="AN22" s="145"/>
      <c r="AO22" s="145"/>
      <c r="AP22" s="145"/>
      <c r="AQ22" s="146"/>
      <c r="AR22" s="144"/>
      <c r="AS22" s="145"/>
      <c r="AT22" s="146"/>
      <c r="AU22" s="778">
        <f t="shared" si="1"/>
        <v>0</v>
      </c>
      <c r="AV22" s="779"/>
      <c r="AW22" s="780">
        <f t="shared" si="2"/>
        <v>0</v>
      </c>
      <c r="AX22" s="781"/>
      <c r="AY22" s="782"/>
      <c r="AZ22" s="783"/>
      <c r="BA22" s="783"/>
      <c r="BB22" s="783"/>
      <c r="BC22" s="783"/>
      <c r="BD22" s="784"/>
    </row>
    <row r="23" spans="1:56" ht="39.950000000000003" customHeight="1" x14ac:dyDescent="0.15">
      <c r="A23" s="125"/>
      <c r="B23" s="143">
        <f t="shared" si="3"/>
        <v>11</v>
      </c>
      <c r="C23" s="768"/>
      <c r="D23" s="769"/>
      <c r="E23" s="770"/>
      <c r="F23" s="771"/>
      <c r="G23" s="772"/>
      <c r="H23" s="773"/>
      <c r="I23" s="773"/>
      <c r="J23" s="773"/>
      <c r="K23" s="774"/>
      <c r="L23" s="775"/>
      <c r="M23" s="776"/>
      <c r="N23" s="776"/>
      <c r="O23" s="777"/>
      <c r="P23" s="144"/>
      <c r="Q23" s="145"/>
      <c r="R23" s="145"/>
      <c r="S23" s="145"/>
      <c r="T23" s="145"/>
      <c r="U23" s="145"/>
      <c r="V23" s="146"/>
      <c r="W23" s="144"/>
      <c r="X23" s="145"/>
      <c r="Y23" s="145"/>
      <c r="Z23" s="145"/>
      <c r="AA23" s="145"/>
      <c r="AB23" s="145"/>
      <c r="AC23" s="146"/>
      <c r="AD23" s="144"/>
      <c r="AE23" s="145"/>
      <c r="AF23" s="145"/>
      <c r="AG23" s="145"/>
      <c r="AH23" s="145"/>
      <c r="AI23" s="145"/>
      <c r="AJ23" s="146"/>
      <c r="AK23" s="144"/>
      <c r="AL23" s="145"/>
      <c r="AM23" s="145"/>
      <c r="AN23" s="145"/>
      <c r="AO23" s="145"/>
      <c r="AP23" s="145"/>
      <c r="AQ23" s="146"/>
      <c r="AR23" s="144"/>
      <c r="AS23" s="145"/>
      <c r="AT23" s="146"/>
      <c r="AU23" s="778">
        <f t="shared" si="1"/>
        <v>0</v>
      </c>
      <c r="AV23" s="779"/>
      <c r="AW23" s="780">
        <f t="shared" si="2"/>
        <v>0</v>
      </c>
      <c r="AX23" s="781"/>
      <c r="AY23" s="782"/>
      <c r="AZ23" s="783"/>
      <c r="BA23" s="783"/>
      <c r="BB23" s="783"/>
      <c r="BC23" s="783"/>
      <c r="BD23" s="784"/>
    </row>
    <row r="24" spans="1:56" ht="39.950000000000003" customHeight="1" x14ac:dyDescent="0.15">
      <c r="A24" s="125"/>
      <c r="B24" s="143">
        <f t="shared" si="3"/>
        <v>12</v>
      </c>
      <c r="C24" s="768"/>
      <c r="D24" s="769"/>
      <c r="E24" s="770"/>
      <c r="F24" s="771"/>
      <c r="G24" s="772"/>
      <c r="H24" s="773"/>
      <c r="I24" s="773"/>
      <c r="J24" s="773"/>
      <c r="K24" s="774"/>
      <c r="L24" s="775"/>
      <c r="M24" s="776"/>
      <c r="N24" s="776"/>
      <c r="O24" s="777"/>
      <c r="P24" s="144"/>
      <c r="Q24" s="145"/>
      <c r="R24" s="145"/>
      <c r="S24" s="145"/>
      <c r="T24" s="145"/>
      <c r="U24" s="145"/>
      <c r="V24" s="146"/>
      <c r="W24" s="144"/>
      <c r="X24" s="145"/>
      <c r="Y24" s="145"/>
      <c r="Z24" s="145"/>
      <c r="AA24" s="145"/>
      <c r="AB24" s="145"/>
      <c r="AC24" s="146"/>
      <c r="AD24" s="144"/>
      <c r="AE24" s="145"/>
      <c r="AF24" s="145"/>
      <c r="AG24" s="145"/>
      <c r="AH24" s="145"/>
      <c r="AI24" s="145"/>
      <c r="AJ24" s="146"/>
      <c r="AK24" s="144"/>
      <c r="AL24" s="145"/>
      <c r="AM24" s="145"/>
      <c r="AN24" s="145"/>
      <c r="AO24" s="145"/>
      <c r="AP24" s="145"/>
      <c r="AQ24" s="146"/>
      <c r="AR24" s="144"/>
      <c r="AS24" s="145"/>
      <c r="AT24" s="146"/>
      <c r="AU24" s="778">
        <f t="shared" si="1"/>
        <v>0</v>
      </c>
      <c r="AV24" s="779"/>
      <c r="AW24" s="780">
        <f t="shared" si="2"/>
        <v>0</v>
      </c>
      <c r="AX24" s="781"/>
      <c r="AY24" s="782"/>
      <c r="AZ24" s="783"/>
      <c r="BA24" s="783"/>
      <c r="BB24" s="783"/>
      <c r="BC24" s="783"/>
      <c r="BD24" s="784"/>
    </row>
    <row r="25" spans="1:56" ht="39.950000000000003" customHeight="1" x14ac:dyDescent="0.15">
      <c r="A25" s="125"/>
      <c r="B25" s="143">
        <f t="shared" si="3"/>
        <v>13</v>
      </c>
      <c r="C25" s="768"/>
      <c r="D25" s="769"/>
      <c r="E25" s="770"/>
      <c r="F25" s="771"/>
      <c r="G25" s="772"/>
      <c r="H25" s="773"/>
      <c r="I25" s="773"/>
      <c r="J25" s="773"/>
      <c r="K25" s="774"/>
      <c r="L25" s="775"/>
      <c r="M25" s="776"/>
      <c r="N25" s="776"/>
      <c r="O25" s="777"/>
      <c r="P25" s="144"/>
      <c r="Q25" s="145"/>
      <c r="R25" s="145"/>
      <c r="S25" s="145"/>
      <c r="T25" s="145"/>
      <c r="U25" s="145"/>
      <c r="V25" s="146"/>
      <c r="W25" s="144"/>
      <c r="X25" s="145"/>
      <c r="Y25" s="145"/>
      <c r="Z25" s="145"/>
      <c r="AA25" s="145"/>
      <c r="AB25" s="145"/>
      <c r="AC25" s="146"/>
      <c r="AD25" s="144"/>
      <c r="AE25" s="145"/>
      <c r="AF25" s="145"/>
      <c r="AG25" s="145"/>
      <c r="AH25" s="145"/>
      <c r="AI25" s="145"/>
      <c r="AJ25" s="146"/>
      <c r="AK25" s="144"/>
      <c r="AL25" s="145"/>
      <c r="AM25" s="145"/>
      <c r="AN25" s="145"/>
      <c r="AO25" s="145"/>
      <c r="AP25" s="145"/>
      <c r="AQ25" s="146"/>
      <c r="AR25" s="144"/>
      <c r="AS25" s="145"/>
      <c r="AT25" s="146"/>
      <c r="AU25" s="778">
        <f t="shared" si="1"/>
        <v>0</v>
      </c>
      <c r="AV25" s="779"/>
      <c r="AW25" s="780">
        <f t="shared" si="2"/>
        <v>0</v>
      </c>
      <c r="AX25" s="781"/>
      <c r="AY25" s="782"/>
      <c r="AZ25" s="783"/>
      <c r="BA25" s="783"/>
      <c r="BB25" s="783"/>
      <c r="BC25" s="783"/>
      <c r="BD25" s="784"/>
    </row>
    <row r="26" spans="1:56" ht="39.950000000000003" customHeight="1" x14ac:dyDescent="0.15">
      <c r="A26" s="125"/>
      <c r="B26" s="143">
        <f t="shared" si="3"/>
        <v>14</v>
      </c>
      <c r="C26" s="768"/>
      <c r="D26" s="769"/>
      <c r="E26" s="770"/>
      <c r="F26" s="771"/>
      <c r="G26" s="772"/>
      <c r="H26" s="773"/>
      <c r="I26" s="773"/>
      <c r="J26" s="773"/>
      <c r="K26" s="774"/>
      <c r="L26" s="775"/>
      <c r="M26" s="776"/>
      <c r="N26" s="776"/>
      <c r="O26" s="777"/>
      <c r="P26" s="144"/>
      <c r="Q26" s="145"/>
      <c r="R26" s="145"/>
      <c r="S26" s="145"/>
      <c r="T26" s="145"/>
      <c r="U26" s="145"/>
      <c r="V26" s="146"/>
      <c r="W26" s="144"/>
      <c r="X26" s="145"/>
      <c r="Y26" s="145"/>
      <c r="Z26" s="145"/>
      <c r="AA26" s="145"/>
      <c r="AB26" s="145"/>
      <c r="AC26" s="146"/>
      <c r="AD26" s="144"/>
      <c r="AE26" s="145"/>
      <c r="AF26" s="145"/>
      <c r="AG26" s="145"/>
      <c r="AH26" s="145"/>
      <c r="AI26" s="145"/>
      <c r="AJ26" s="146"/>
      <c r="AK26" s="144"/>
      <c r="AL26" s="145"/>
      <c r="AM26" s="145"/>
      <c r="AN26" s="145"/>
      <c r="AO26" s="145"/>
      <c r="AP26" s="145"/>
      <c r="AQ26" s="146"/>
      <c r="AR26" s="144"/>
      <c r="AS26" s="145"/>
      <c r="AT26" s="146"/>
      <c r="AU26" s="778">
        <f t="shared" si="1"/>
        <v>0</v>
      </c>
      <c r="AV26" s="779"/>
      <c r="AW26" s="780">
        <f t="shared" si="2"/>
        <v>0</v>
      </c>
      <c r="AX26" s="781"/>
      <c r="AY26" s="782"/>
      <c r="AZ26" s="783"/>
      <c r="BA26" s="783"/>
      <c r="BB26" s="783"/>
      <c r="BC26" s="783"/>
      <c r="BD26" s="784"/>
    </row>
    <row r="27" spans="1:56" ht="39.950000000000003" customHeight="1" x14ac:dyDescent="0.15">
      <c r="A27" s="125"/>
      <c r="B27" s="143">
        <f t="shared" si="3"/>
        <v>15</v>
      </c>
      <c r="C27" s="768"/>
      <c r="D27" s="769"/>
      <c r="E27" s="770"/>
      <c r="F27" s="771"/>
      <c r="G27" s="772"/>
      <c r="H27" s="773"/>
      <c r="I27" s="773"/>
      <c r="J27" s="773"/>
      <c r="K27" s="774"/>
      <c r="L27" s="775"/>
      <c r="M27" s="776"/>
      <c r="N27" s="776"/>
      <c r="O27" s="777"/>
      <c r="P27" s="144"/>
      <c r="Q27" s="145"/>
      <c r="R27" s="145"/>
      <c r="S27" s="145"/>
      <c r="T27" s="145"/>
      <c r="U27" s="145"/>
      <c r="V27" s="146"/>
      <c r="W27" s="144"/>
      <c r="X27" s="145"/>
      <c r="Y27" s="145"/>
      <c r="Z27" s="145"/>
      <c r="AA27" s="145"/>
      <c r="AB27" s="145"/>
      <c r="AC27" s="146"/>
      <c r="AD27" s="144"/>
      <c r="AE27" s="145"/>
      <c r="AF27" s="145"/>
      <c r="AG27" s="145"/>
      <c r="AH27" s="145"/>
      <c r="AI27" s="145"/>
      <c r="AJ27" s="146"/>
      <c r="AK27" s="144"/>
      <c r="AL27" s="145"/>
      <c r="AM27" s="145"/>
      <c r="AN27" s="145"/>
      <c r="AO27" s="145"/>
      <c r="AP27" s="145"/>
      <c r="AQ27" s="146"/>
      <c r="AR27" s="144"/>
      <c r="AS27" s="145"/>
      <c r="AT27" s="146"/>
      <c r="AU27" s="778">
        <f t="shared" si="1"/>
        <v>0</v>
      </c>
      <c r="AV27" s="779"/>
      <c r="AW27" s="780">
        <f t="shared" si="2"/>
        <v>0</v>
      </c>
      <c r="AX27" s="781"/>
      <c r="AY27" s="782"/>
      <c r="AZ27" s="783"/>
      <c r="BA27" s="783"/>
      <c r="BB27" s="783"/>
      <c r="BC27" s="783"/>
      <c r="BD27" s="784"/>
    </row>
    <row r="28" spans="1:56" ht="39.950000000000003" customHeight="1" x14ac:dyDescent="0.15">
      <c r="A28" s="125"/>
      <c r="B28" s="143">
        <f t="shared" si="3"/>
        <v>16</v>
      </c>
      <c r="C28" s="768"/>
      <c r="D28" s="769"/>
      <c r="E28" s="770"/>
      <c r="F28" s="771"/>
      <c r="G28" s="772"/>
      <c r="H28" s="773"/>
      <c r="I28" s="773"/>
      <c r="J28" s="773"/>
      <c r="K28" s="774"/>
      <c r="L28" s="775"/>
      <c r="M28" s="776"/>
      <c r="N28" s="776"/>
      <c r="O28" s="777"/>
      <c r="P28" s="144"/>
      <c r="Q28" s="145"/>
      <c r="R28" s="145"/>
      <c r="S28" s="145"/>
      <c r="T28" s="145"/>
      <c r="U28" s="145"/>
      <c r="V28" s="146"/>
      <c r="W28" s="144"/>
      <c r="X28" s="145"/>
      <c r="Y28" s="145"/>
      <c r="Z28" s="145"/>
      <c r="AA28" s="145"/>
      <c r="AB28" s="145"/>
      <c r="AC28" s="146"/>
      <c r="AD28" s="144"/>
      <c r="AE28" s="145"/>
      <c r="AF28" s="145"/>
      <c r="AG28" s="145"/>
      <c r="AH28" s="145"/>
      <c r="AI28" s="145"/>
      <c r="AJ28" s="146"/>
      <c r="AK28" s="144"/>
      <c r="AL28" s="145"/>
      <c r="AM28" s="145"/>
      <c r="AN28" s="145"/>
      <c r="AO28" s="145"/>
      <c r="AP28" s="145"/>
      <c r="AQ28" s="146"/>
      <c r="AR28" s="144"/>
      <c r="AS28" s="145"/>
      <c r="AT28" s="146"/>
      <c r="AU28" s="778">
        <f t="shared" si="1"/>
        <v>0</v>
      </c>
      <c r="AV28" s="779"/>
      <c r="AW28" s="780">
        <f t="shared" si="2"/>
        <v>0</v>
      </c>
      <c r="AX28" s="781"/>
      <c r="AY28" s="782"/>
      <c r="AZ28" s="783"/>
      <c r="BA28" s="783"/>
      <c r="BB28" s="783"/>
      <c r="BC28" s="783"/>
      <c r="BD28" s="784"/>
    </row>
    <row r="29" spans="1:56" ht="39.950000000000003" customHeight="1" x14ac:dyDescent="0.15">
      <c r="A29" s="125"/>
      <c r="B29" s="143">
        <f t="shared" si="3"/>
        <v>17</v>
      </c>
      <c r="C29" s="768"/>
      <c r="D29" s="769"/>
      <c r="E29" s="770"/>
      <c r="F29" s="771"/>
      <c r="G29" s="772"/>
      <c r="H29" s="773"/>
      <c r="I29" s="773"/>
      <c r="J29" s="773"/>
      <c r="K29" s="774"/>
      <c r="L29" s="775"/>
      <c r="M29" s="776"/>
      <c r="N29" s="776"/>
      <c r="O29" s="777"/>
      <c r="P29" s="144"/>
      <c r="Q29" s="145"/>
      <c r="R29" s="145"/>
      <c r="S29" s="145"/>
      <c r="T29" s="145"/>
      <c r="U29" s="145"/>
      <c r="V29" s="146"/>
      <c r="W29" s="144"/>
      <c r="X29" s="145"/>
      <c r="Y29" s="145"/>
      <c r="Z29" s="145"/>
      <c r="AA29" s="145"/>
      <c r="AB29" s="145"/>
      <c r="AC29" s="146"/>
      <c r="AD29" s="144"/>
      <c r="AE29" s="145"/>
      <c r="AF29" s="145"/>
      <c r="AG29" s="145"/>
      <c r="AH29" s="145"/>
      <c r="AI29" s="145"/>
      <c r="AJ29" s="146"/>
      <c r="AK29" s="144"/>
      <c r="AL29" s="145"/>
      <c r="AM29" s="145"/>
      <c r="AN29" s="145"/>
      <c r="AO29" s="145"/>
      <c r="AP29" s="145"/>
      <c r="AQ29" s="146"/>
      <c r="AR29" s="144"/>
      <c r="AS29" s="145"/>
      <c r="AT29" s="146"/>
      <c r="AU29" s="778">
        <f t="shared" si="1"/>
        <v>0</v>
      </c>
      <c r="AV29" s="779"/>
      <c r="AW29" s="780">
        <f t="shared" si="2"/>
        <v>0</v>
      </c>
      <c r="AX29" s="781"/>
      <c r="AY29" s="782"/>
      <c r="AZ29" s="783"/>
      <c r="BA29" s="783"/>
      <c r="BB29" s="783"/>
      <c r="BC29" s="783"/>
      <c r="BD29" s="784"/>
    </row>
    <row r="30" spans="1:56" ht="39.950000000000003" customHeight="1" thickBot="1" x14ac:dyDescent="0.2">
      <c r="A30" s="125"/>
      <c r="B30" s="147">
        <f t="shared" si="3"/>
        <v>18</v>
      </c>
      <c r="C30" s="803"/>
      <c r="D30" s="804"/>
      <c r="E30" s="805"/>
      <c r="F30" s="806"/>
      <c r="G30" s="807"/>
      <c r="H30" s="808"/>
      <c r="I30" s="808"/>
      <c r="J30" s="808"/>
      <c r="K30" s="809"/>
      <c r="L30" s="810"/>
      <c r="M30" s="811"/>
      <c r="N30" s="811"/>
      <c r="O30" s="812"/>
      <c r="P30" s="148"/>
      <c r="Q30" s="149"/>
      <c r="R30" s="149"/>
      <c r="S30" s="149"/>
      <c r="T30" s="149"/>
      <c r="U30" s="149"/>
      <c r="V30" s="150"/>
      <c r="W30" s="148"/>
      <c r="X30" s="149"/>
      <c r="Y30" s="149"/>
      <c r="Z30" s="149"/>
      <c r="AA30" s="149"/>
      <c r="AB30" s="149"/>
      <c r="AC30" s="150"/>
      <c r="AD30" s="148"/>
      <c r="AE30" s="149"/>
      <c r="AF30" s="149"/>
      <c r="AG30" s="149"/>
      <c r="AH30" s="149"/>
      <c r="AI30" s="149"/>
      <c r="AJ30" s="150"/>
      <c r="AK30" s="148"/>
      <c r="AL30" s="149"/>
      <c r="AM30" s="149"/>
      <c r="AN30" s="149"/>
      <c r="AO30" s="149"/>
      <c r="AP30" s="149"/>
      <c r="AQ30" s="150"/>
      <c r="AR30" s="148"/>
      <c r="AS30" s="149"/>
      <c r="AT30" s="150"/>
      <c r="AU30" s="813">
        <f t="shared" si="1"/>
        <v>0</v>
      </c>
      <c r="AV30" s="814"/>
      <c r="AW30" s="815">
        <f t="shared" si="2"/>
        <v>0</v>
      </c>
      <c r="AX30" s="816"/>
      <c r="AY30" s="817"/>
      <c r="AZ30" s="818"/>
      <c r="BA30" s="818"/>
      <c r="BB30" s="818"/>
      <c r="BC30" s="818"/>
      <c r="BD30" s="819"/>
    </row>
    <row r="31" spans="1:56" ht="20.25" customHeight="1" x14ac:dyDescent="0.15">
      <c r="A31" s="125"/>
      <c r="B31" s="125"/>
      <c r="C31" s="151"/>
      <c r="D31" s="152"/>
      <c r="E31" s="153"/>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54"/>
      <c r="AD31" s="127"/>
      <c r="AE31" s="127"/>
      <c r="AF31" s="127"/>
      <c r="AG31" s="127"/>
      <c r="AH31" s="127"/>
      <c r="AI31" s="127"/>
      <c r="AJ31" s="127"/>
      <c r="AK31" s="127"/>
      <c r="AL31" s="127"/>
      <c r="AM31" s="127"/>
      <c r="AN31" s="127"/>
      <c r="AO31" s="127"/>
      <c r="AP31" s="127"/>
      <c r="AQ31" s="127"/>
      <c r="AR31" s="127"/>
      <c r="AS31" s="127"/>
      <c r="AT31" s="127"/>
      <c r="AU31" s="127"/>
      <c r="AV31" s="125"/>
      <c r="AW31" s="125"/>
      <c r="AX31" s="125"/>
      <c r="AY31" s="125"/>
      <c r="AZ31" s="125"/>
      <c r="BA31" s="125"/>
      <c r="BB31" s="125"/>
      <c r="BC31" s="125"/>
      <c r="BD31" s="125"/>
    </row>
    <row r="32" spans="1:56" ht="20.25" customHeight="1" x14ac:dyDescent="0.15">
      <c r="A32" s="125"/>
      <c r="B32" s="125"/>
      <c r="C32" s="121" t="s">
        <v>181</v>
      </c>
      <c r="D32" s="152"/>
      <c r="E32" s="153"/>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54"/>
      <c r="AD32" s="127"/>
      <c r="AE32" s="127"/>
      <c r="AF32" s="127"/>
      <c r="AG32" s="127"/>
      <c r="AH32" s="127"/>
      <c r="AI32" s="127"/>
      <c r="AJ32" s="127"/>
      <c r="AK32" s="127"/>
      <c r="AL32" s="127"/>
      <c r="AM32" s="127"/>
      <c r="AN32" s="127"/>
      <c r="AO32" s="127"/>
      <c r="AP32" s="127"/>
      <c r="AQ32" s="127"/>
      <c r="AR32" s="127"/>
      <c r="AS32" s="127"/>
      <c r="AT32" s="127"/>
      <c r="AU32" s="127"/>
      <c r="AV32" s="125"/>
      <c r="AW32" s="125"/>
      <c r="AX32" s="125"/>
      <c r="AY32" s="125"/>
      <c r="AZ32" s="125"/>
      <c r="BA32" s="125"/>
      <c r="BB32" s="125"/>
      <c r="BC32" s="125"/>
      <c r="BD32" s="125"/>
    </row>
    <row r="33" spans="1:56" ht="20.25" customHeight="1" x14ac:dyDescent="0.15">
      <c r="A33" s="125"/>
      <c r="B33" s="125"/>
      <c r="C33" s="121" t="s">
        <v>182</v>
      </c>
      <c r="D33" s="155"/>
      <c r="E33" s="155"/>
      <c r="F33" s="156"/>
      <c r="G33" s="156"/>
      <c r="H33" s="156"/>
      <c r="I33" s="156"/>
      <c r="J33" s="156"/>
      <c r="K33" s="156"/>
      <c r="L33" s="156"/>
      <c r="M33" s="156"/>
      <c r="N33" s="156"/>
      <c r="O33" s="156"/>
      <c r="P33" s="156"/>
      <c r="Q33" s="156" t="s">
        <v>183</v>
      </c>
      <c r="R33" s="156"/>
      <c r="S33" s="156"/>
      <c r="T33" s="156"/>
      <c r="U33" s="156"/>
      <c r="V33" s="156"/>
      <c r="W33" s="156"/>
      <c r="X33" s="156"/>
      <c r="Y33" s="156"/>
      <c r="Z33" s="156"/>
      <c r="AA33" s="157"/>
      <c r="AB33" s="156"/>
      <c r="AC33" s="156"/>
      <c r="AD33" s="156"/>
      <c r="AE33" s="156"/>
      <c r="AF33" s="156"/>
      <c r="AG33" s="156"/>
      <c r="AH33" s="156"/>
      <c r="AI33" s="156" t="s">
        <v>184</v>
      </c>
      <c r="AJ33" s="156"/>
      <c r="AK33" s="156"/>
      <c r="AL33" s="156"/>
      <c r="AM33" s="156"/>
      <c r="AN33" s="156"/>
      <c r="AO33" s="158"/>
      <c r="AP33" s="158"/>
      <c r="AQ33" s="158"/>
      <c r="AR33" s="158"/>
      <c r="AS33" s="159"/>
      <c r="AT33" s="158"/>
      <c r="AU33" s="158"/>
      <c r="AV33" s="158"/>
      <c r="AW33" s="158"/>
      <c r="AX33" s="125"/>
      <c r="AY33" s="125"/>
      <c r="AZ33" s="125"/>
      <c r="BA33" s="125"/>
      <c r="BB33" s="125"/>
      <c r="BC33" s="125"/>
      <c r="BD33" s="125"/>
    </row>
    <row r="34" spans="1:56" ht="20.25" customHeight="1" x14ac:dyDescent="0.15">
      <c r="A34" s="125"/>
      <c r="B34" s="125"/>
      <c r="C34" s="121" t="s">
        <v>185</v>
      </c>
      <c r="D34" s="155"/>
      <c r="E34" s="155"/>
      <c r="F34" s="156"/>
      <c r="G34" s="156"/>
      <c r="H34" s="156"/>
      <c r="I34" s="156"/>
      <c r="J34" s="156"/>
      <c r="K34" s="156"/>
      <c r="L34" s="827" t="s">
        <v>186</v>
      </c>
      <c r="M34" s="827"/>
      <c r="N34" s="156"/>
      <c r="O34" s="156"/>
      <c r="P34" s="156"/>
      <c r="Q34" s="156"/>
      <c r="R34" s="828" t="s">
        <v>187</v>
      </c>
      <c r="S34" s="828"/>
      <c r="T34" s="828" t="s">
        <v>188</v>
      </c>
      <c r="U34" s="828"/>
      <c r="V34" s="828"/>
      <c r="W34" s="828"/>
      <c r="X34" s="156"/>
      <c r="Y34" s="829" t="s">
        <v>189</v>
      </c>
      <c r="Z34" s="829"/>
      <c r="AA34" s="829"/>
      <c r="AB34" s="829"/>
      <c r="AC34" s="121"/>
      <c r="AD34" s="121"/>
      <c r="AE34" s="160" t="s">
        <v>190</v>
      </c>
      <c r="AF34" s="160"/>
      <c r="AG34" s="156"/>
      <c r="AH34" s="156"/>
      <c r="AI34" s="801" t="s">
        <v>191</v>
      </c>
      <c r="AJ34" s="802"/>
      <c r="AK34" s="801" t="s">
        <v>192</v>
      </c>
      <c r="AL34" s="830"/>
      <c r="AM34" s="830"/>
      <c r="AN34" s="802"/>
      <c r="AO34" s="158"/>
      <c r="AP34" s="158"/>
      <c r="AQ34" s="158"/>
      <c r="AR34" s="158"/>
      <c r="AS34" s="820"/>
      <c r="AT34" s="820"/>
      <c r="AU34" s="158"/>
      <c r="AV34" s="158"/>
      <c r="AW34" s="158"/>
      <c r="AX34" s="125"/>
      <c r="AY34" s="125"/>
      <c r="AZ34" s="125"/>
      <c r="BA34" s="125"/>
      <c r="BB34" s="125"/>
      <c r="BC34" s="125"/>
      <c r="BD34" s="125"/>
    </row>
    <row r="35" spans="1:56" ht="20.25" customHeight="1" x14ac:dyDescent="0.15">
      <c r="A35" s="125"/>
      <c r="B35" s="125"/>
      <c r="C35" s="821"/>
      <c r="D35" s="822"/>
      <c r="E35" s="823"/>
      <c r="F35" s="824">
        <f>IF(AB2=1,10,IF(AB2=2,11,IF(AB2=3,12,AB2-3)))</f>
        <v>1</v>
      </c>
      <c r="G35" s="825"/>
      <c r="H35" s="824">
        <f>IF(AB2=1,11,IF(AB2=2,12,AB2-2))</f>
        <v>2</v>
      </c>
      <c r="I35" s="825"/>
      <c r="J35" s="824">
        <f>IF(AB2=1,12,AB2-1)</f>
        <v>3</v>
      </c>
      <c r="K35" s="825"/>
      <c r="L35" s="801" t="s">
        <v>193</v>
      </c>
      <c r="M35" s="802"/>
      <c r="N35" s="156"/>
      <c r="O35" s="156"/>
      <c r="P35" s="156"/>
      <c r="Q35" s="156"/>
      <c r="R35" s="826"/>
      <c r="S35" s="826"/>
      <c r="T35" s="826" t="s">
        <v>194</v>
      </c>
      <c r="U35" s="826"/>
      <c r="V35" s="826" t="s">
        <v>195</v>
      </c>
      <c r="W35" s="826"/>
      <c r="X35" s="156"/>
      <c r="Y35" s="826" t="s">
        <v>194</v>
      </c>
      <c r="Z35" s="826"/>
      <c r="AA35" s="826" t="s">
        <v>195</v>
      </c>
      <c r="AB35" s="826"/>
      <c r="AC35" s="121"/>
      <c r="AD35" s="121"/>
      <c r="AE35" s="160" t="s">
        <v>196</v>
      </c>
      <c r="AF35" s="160"/>
      <c r="AG35" s="156"/>
      <c r="AH35" s="156"/>
      <c r="AI35" s="801" t="s">
        <v>197</v>
      </c>
      <c r="AJ35" s="802"/>
      <c r="AK35" s="801" t="s">
        <v>198</v>
      </c>
      <c r="AL35" s="830"/>
      <c r="AM35" s="830"/>
      <c r="AN35" s="802"/>
      <c r="AO35" s="161"/>
      <c r="AP35" s="161"/>
      <c r="AQ35" s="158"/>
      <c r="AR35" s="162"/>
      <c r="AS35" s="831"/>
      <c r="AT35" s="831"/>
      <c r="AU35" s="158"/>
      <c r="AV35" s="158"/>
      <c r="AW35" s="158"/>
      <c r="AX35" s="125"/>
      <c r="AY35" s="125"/>
      <c r="AZ35" s="125"/>
      <c r="BA35" s="125"/>
      <c r="BB35" s="125"/>
      <c r="BC35" s="125"/>
      <c r="BD35" s="125"/>
    </row>
    <row r="36" spans="1:56" ht="20.25" customHeight="1" x14ac:dyDescent="0.15">
      <c r="A36" s="125"/>
      <c r="B36" s="125"/>
      <c r="C36" s="821" t="s">
        <v>199</v>
      </c>
      <c r="D36" s="822"/>
      <c r="E36" s="823"/>
      <c r="F36" s="840"/>
      <c r="G36" s="840"/>
      <c r="H36" s="840"/>
      <c r="I36" s="840"/>
      <c r="J36" s="840"/>
      <c r="K36" s="840"/>
      <c r="L36" s="841">
        <f>SUM(F36:K36)</f>
        <v>0</v>
      </c>
      <c r="M36" s="841"/>
      <c r="N36" s="156"/>
      <c r="O36" s="156"/>
      <c r="P36" s="156"/>
      <c r="Q36" s="156"/>
      <c r="R36" s="801" t="s">
        <v>200</v>
      </c>
      <c r="S36" s="802"/>
      <c r="T36" s="842">
        <f>SUMIFS($AU$13:$AV$30,$C$13:$D$30,"訪問介護員",$E$13:$F$30,"A")+SUMIFS($AU$13:$AV$30,$C$13:$D$30,"サービス提供責任者",$E$13:$F$30,"A")</f>
        <v>0</v>
      </c>
      <c r="U36" s="843"/>
      <c r="V36" s="844">
        <f>SUMIFS($AW$13:$AX$30,$C$13:$D$30,"訪問介護員",$E$13:$F$30,"A")+SUMIFS($AW$13:$AX$30,$C$13:$D$30,"サービス提供責任者",$E$13:$F$30,"A")</f>
        <v>0</v>
      </c>
      <c r="W36" s="845"/>
      <c r="X36" s="156"/>
      <c r="Y36" s="799">
        <v>0</v>
      </c>
      <c r="Z36" s="800"/>
      <c r="AA36" s="838">
        <v>0</v>
      </c>
      <c r="AB36" s="839"/>
      <c r="AC36" s="121"/>
      <c r="AD36" s="121"/>
      <c r="AE36" s="799">
        <v>0</v>
      </c>
      <c r="AF36" s="800"/>
      <c r="AG36" s="156"/>
      <c r="AH36" s="156"/>
      <c r="AI36" s="801" t="s">
        <v>201</v>
      </c>
      <c r="AJ36" s="802"/>
      <c r="AK36" s="801" t="s">
        <v>202</v>
      </c>
      <c r="AL36" s="830"/>
      <c r="AM36" s="830"/>
      <c r="AN36" s="802"/>
      <c r="AO36" s="162"/>
      <c r="AP36" s="158"/>
      <c r="AQ36" s="832"/>
      <c r="AR36" s="832"/>
      <c r="AS36" s="832"/>
      <c r="AT36" s="832"/>
      <c r="AU36" s="158"/>
      <c r="AV36" s="158"/>
      <c r="AW36" s="158"/>
      <c r="AX36" s="125"/>
      <c r="AY36" s="125"/>
      <c r="AZ36" s="125"/>
      <c r="BA36" s="125"/>
      <c r="BB36" s="125"/>
      <c r="BC36" s="125"/>
      <c r="BD36" s="125"/>
    </row>
    <row r="37" spans="1:56" ht="20.25" customHeight="1" x14ac:dyDescent="0.15">
      <c r="A37" s="125"/>
      <c r="B37" s="125"/>
      <c r="C37" s="821" t="s">
        <v>203</v>
      </c>
      <c r="D37" s="822"/>
      <c r="E37" s="823"/>
      <c r="F37" s="833"/>
      <c r="G37" s="834"/>
      <c r="H37" s="833"/>
      <c r="I37" s="834"/>
      <c r="J37" s="833"/>
      <c r="K37" s="834"/>
      <c r="L37" s="835">
        <f>SUM(F37:K37)</f>
        <v>0</v>
      </c>
      <c r="M37" s="836"/>
      <c r="N37" s="156"/>
      <c r="O37" s="156"/>
      <c r="P37" s="156"/>
      <c r="Q37" s="156"/>
      <c r="R37" s="801" t="s">
        <v>204</v>
      </c>
      <c r="S37" s="802"/>
      <c r="T37" s="842">
        <f>SUMIFS($AU$13:$AV$30,$C$13:$D$30,"訪問介護員",$E$13:$F$30,"B")+SUMIFS($AU$13:$AV$30,$C$13:$D$30,"サービス提供責任者",$E$13:$F$30,"B")</f>
        <v>0</v>
      </c>
      <c r="U37" s="843"/>
      <c r="V37" s="844">
        <f>SUMIFS($AW$13:$AX$30,$C$13:$D$30,"訪問介護員",$E$13:$F$30,"B")+SUMIFS($AW$13:$AX$30,$C$13:$D$30,"サービス提供責任者",$E$13:$F$30,"B")</f>
        <v>0</v>
      </c>
      <c r="W37" s="845"/>
      <c r="X37" s="156"/>
      <c r="Y37" s="799">
        <v>0</v>
      </c>
      <c r="Z37" s="800"/>
      <c r="AA37" s="838">
        <v>0</v>
      </c>
      <c r="AB37" s="839"/>
      <c r="AC37" s="121"/>
      <c r="AD37" s="121"/>
      <c r="AE37" s="799">
        <v>0</v>
      </c>
      <c r="AF37" s="800"/>
      <c r="AG37" s="156"/>
      <c r="AH37" s="156"/>
      <c r="AI37" s="801" t="s">
        <v>205</v>
      </c>
      <c r="AJ37" s="802"/>
      <c r="AK37" s="801" t="s">
        <v>206</v>
      </c>
      <c r="AL37" s="830"/>
      <c r="AM37" s="830"/>
      <c r="AN37" s="802"/>
      <c r="AO37" s="162"/>
      <c r="AP37" s="158"/>
      <c r="AQ37" s="837"/>
      <c r="AR37" s="837"/>
      <c r="AS37" s="837"/>
      <c r="AT37" s="837"/>
      <c r="AU37" s="158"/>
      <c r="AV37" s="158"/>
      <c r="AW37" s="158"/>
      <c r="AX37" s="125"/>
      <c r="AY37" s="125"/>
      <c r="AZ37" s="125"/>
      <c r="BA37" s="125"/>
      <c r="BB37" s="125"/>
      <c r="BC37" s="125"/>
      <c r="BD37" s="125"/>
    </row>
    <row r="38" spans="1:56" ht="20.25" customHeight="1" x14ac:dyDescent="0.15">
      <c r="A38" s="125"/>
      <c r="B38" s="125"/>
      <c r="C38" s="821" t="s">
        <v>193</v>
      </c>
      <c r="D38" s="822"/>
      <c r="E38" s="823"/>
      <c r="F38" s="841">
        <f>SUM(F36:G37)</f>
        <v>0</v>
      </c>
      <c r="G38" s="841"/>
      <c r="H38" s="841">
        <f>SUM(H36:I37)</f>
        <v>0</v>
      </c>
      <c r="I38" s="841"/>
      <c r="J38" s="841">
        <f>SUM(J36:K37)</f>
        <v>0</v>
      </c>
      <c r="K38" s="841"/>
      <c r="L38" s="841">
        <f>SUM(L36:M37)</f>
        <v>0</v>
      </c>
      <c r="M38" s="841"/>
      <c r="N38" s="156"/>
      <c r="O38" s="156"/>
      <c r="P38" s="156"/>
      <c r="Q38" s="156"/>
      <c r="R38" s="801" t="s">
        <v>207</v>
      </c>
      <c r="S38" s="802"/>
      <c r="T38" s="842">
        <f>SUMIFS($AU$13:$AV$30,$C$13:$D$30,"訪問介護員",$E$13:$F$30,"C")+SUMIFS($AU$13:$AV$30,$C$13:$D$30,"サービス提供責任者",$E$13:$F$30,"C")</f>
        <v>0</v>
      </c>
      <c r="U38" s="843"/>
      <c r="V38" s="844">
        <f>SUMIFS($AW$13:$AX$30,$C$13:$D$30,"訪問介護員",$E$13:$F$30,"C")+SUMIFS($AW$13:$AX$30,$C$13:$D$30,"サービス提供責任者",$E$13:$F$30,"C")</f>
        <v>0</v>
      </c>
      <c r="W38" s="845"/>
      <c r="X38" s="156"/>
      <c r="Y38" s="799">
        <v>0</v>
      </c>
      <c r="Z38" s="800"/>
      <c r="AA38" s="848">
        <v>0</v>
      </c>
      <c r="AB38" s="849"/>
      <c r="AC38" s="121"/>
      <c r="AD38" s="121"/>
      <c r="AE38" s="842" t="s">
        <v>208</v>
      </c>
      <c r="AF38" s="843"/>
      <c r="AG38" s="156"/>
      <c r="AH38" s="156"/>
      <c r="AI38" s="801" t="s">
        <v>209</v>
      </c>
      <c r="AJ38" s="802"/>
      <c r="AK38" s="801" t="s">
        <v>210</v>
      </c>
      <c r="AL38" s="830"/>
      <c r="AM38" s="830"/>
      <c r="AN38" s="802"/>
      <c r="AO38" s="163"/>
      <c r="AP38" s="158"/>
      <c r="AQ38" s="846"/>
      <c r="AR38" s="846"/>
      <c r="AS38" s="847"/>
      <c r="AT38" s="847"/>
      <c r="AU38" s="158"/>
      <c r="AV38" s="158"/>
      <c r="AW38" s="158"/>
      <c r="AX38" s="125"/>
      <c r="AY38" s="125"/>
      <c r="AZ38" s="125"/>
      <c r="BA38" s="125"/>
      <c r="BB38" s="125"/>
      <c r="BC38" s="125"/>
      <c r="BD38" s="125"/>
    </row>
    <row r="39" spans="1:56" ht="20.25" customHeight="1" x14ac:dyDescent="0.15">
      <c r="A39" s="125"/>
      <c r="B39" s="125"/>
      <c r="L39" s="160" t="s">
        <v>211</v>
      </c>
      <c r="M39" s="160"/>
      <c r="N39" s="828"/>
      <c r="O39" s="828"/>
      <c r="P39" s="156"/>
      <c r="Q39" s="156"/>
      <c r="R39" s="801" t="s">
        <v>212</v>
      </c>
      <c r="S39" s="802"/>
      <c r="T39" s="842">
        <f>SUMIFS($AU$13:$AV$30,$C$13:$D$30,"訪問介護員",$E$13:$F$30,"D")+SUMIFS($AU$13:$AV$30,$C$13:$D$30,"サービス提供責任者",$E$13:$F$30,"D")</f>
        <v>0</v>
      </c>
      <c r="U39" s="843"/>
      <c r="V39" s="844">
        <f>SUMIFS($AW$13:$AX$30,$C$13:$D$30,"訪問介護員",$E$13:$F$30,"D")+SUMIFS($AW$13:$AX$30,$C$13:$D$30,"サービス提供責任者",$E$13:$F$30,"D")</f>
        <v>0</v>
      </c>
      <c r="W39" s="845"/>
      <c r="X39" s="156"/>
      <c r="Y39" s="799">
        <v>0</v>
      </c>
      <c r="Z39" s="800"/>
      <c r="AA39" s="848">
        <v>0</v>
      </c>
      <c r="AB39" s="849"/>
      <c r="AC39" s="121"/>
      <c r="AD39" s="121"/>
      <c r="AE39" s="842" t="s">
        <v>213</v>
      </c>
      <c r="AF39" s="843"/>
      <c r="AG39" s="156"/>
      <c r="AH39" s="156"/>
      <c r="AI39" s="156"/>
      <c r="AJ39" s="837"/>
      <c r="AK39" s="837"/>
      <c r="AL39" s="846"/>
      <c r="AM39" s="846"/>
      <c r="AN39" s="847"/>
      <c r="AO39" s="847"/>
      <c r="AP39" s="158"/>
      <c r="AQ39" s="846"/>
      <c r="AR39" s="846"/>
      <c r="AS39" s="847"/>
      <c r="AT39" s="847"/>
      <c r="AU39" s="158"/>
      <c r="AV39" s="158"/>
      <c r="AW39" s="158"/>
      <c r="AX39" s="127"/>
      <c r="AY39" s="127"/>
      <c r="AZ39" s="125"/>
      <c r="BA39" s="125"/>
      <c r="BB39" s="125"/>
      <c r="BC39" s="125"/>
      <c r="BD39" s="125"/>
    </row>
    <row r="40" spans="1:56" ht="20.25" customHeight="1" x14ac:dyDescent="0.15">
      <c r="A40" s="125"/>
      <c r="B40" s="125"/>
      <c r="C40" s="121"/>
      <c r="D40" s="121"/>
      <c r="E40" s="121"/>
      <c r="F40" s="121"/>
      <c r="G40" s="121"/>
      <c r="H40" s="121"/>
      <c r="I40" s="121"/>
      <c r="J40" s="121"/>
      <c r="K40" s="121"/>
      <c r="L40" s="850">
        <f>L38/3</f>
        <v>0</v>
      </c>
      <c r="M40" s="850"/>
      <c r="N40" s="121"/>
      <c r="O40" s="121"/>
      <c r="P40" s="156"/>
      <c r="Q40" s="156"/>
      <c r="R40" s="801" t="s">
        <v>193</v>
      </c>
      <c r="S40" s="802"/>
      <c r="T40" s="842">
        <f>SUM(T36:U39)</f>
        <v>0</v>
      </c>
      <c r="U40" s="843"/>
      <c r="V40" s="844">
        <f>SUM(V36:W39)</f>
        <v>0</v>
      </c>
      <c r="W40" s="845"/>
      <c r="X40" s="156"/>
      <c r="Y40" s="842">
        <f>SUM(Y36:Z39)</f>
        <v>0</v>
      </c>
      <c r="Z40" s="843"/>
      <c r="AA40" s="866">
        <f>SUM(AA36:AB39)</f>
        <v>0</v>
      </c>
      <c r="AB40" s="867"/>
      <c r="AC40" s="121"/>
      <c r="AD40" s="121"/>
      <c r="AE40" s="842">
        <f>SUM(AE36:AF37)</f>
        <v>0</v>
      </c>
      <c r="AF40" s="843"/>
      <c r="AG40" s="156"/>
      <c r="AH40" s="156"/>
      <c r="AI40" s="156"/>
      <c r="AJ40" s="837"/>
      <c r="AK40" s="837"/>
      <c r="AL40" s="846"/>
      <c r="AM40" s="846"/>
      <c r="AN40" s="874"/>
      <c r="AO40" s="874"/>
      <c r="AP40" s="158"/>
      <c r="AQ40" s="846"/>
      <c r="AR40" s="846"/>
      <c r="AS40" s="847"/>
      <c r="AT40" s="847"/>
      <c r="AU40" s="158"/>
      <c r="AV40" s="158"/>
      <c r="AW40" s="158"/>
      <c r="AX40" s="127"/>
      <c r="AY40" s="127"/>
      <c r="AZ40" s="125"/>
      <c r="BA40" s="125"/>
      <c r="BB40" s="125"/>
      <c r="BC40" s="125"/>
      <c r="BD40" s="125"/>
    </row>
    <row r="41" spans="1:56" ht="20.25" customHeight="1" x14ac:dyDescent="0.15">
      <c r="A41" s="125"/>
      <c r="B41" s="125"/>
      <c r="C41" s="121"/>
      <c r="D41" s="121"/>
      <c r="E41" s="121"/>
      <c r="F41" s="121"/>
      <c r="G41" s="121"/>
      <c r="H41" s="121"/>
      <c r="I41" s="121"/>
      <c r="J41" s="121"/>
      <c r="K41" s="121"/>
      <c r="N41" s="121"/>
      <c r="O41" s="121"/>
      <c r="P41" s="156"/>
      <c r="Q41" s="156"/>
      <c r="R41" s="156"/>
      <c r="S41" s="156"/>
      <c r="T41" s="156"/>
      <c r="U41" s="156"/>
      <c r="V41" s="156"/>
      <c r="W41" s="156"/>
      <c r="X41" s="156"/>
      <c r="Y41" s="156"/>
      <c r="Z41" s="156"/>
      <c r="AA41" s="157"/>
      <c r="AB41" s="156"/>
      <c r="AC41" s="156"/>
      <c r="AD41" s="156"/>
      <c r="AE41" s="156"/>
      <c r="AF41" s="156"/>
      <c r="AG41" s="156"/>
      <c r="AH41" s="156"/>
      <c r="AI41" s="156"/>
      <c r="AJ41" s="158"/>
      <c r="AK41" s="158"/>
      <c r="AL41" s="158"/>
      <c r="AM41" s="158"/>
      <c r="AN41" s="158"/>
      <c r="AO41" s="158"/>
      <c r="AP41" s="158"/>
      <c r="AQ41" s="158"/>
      <c r="AR41" s="158"/>
      <c r="AS41" s="159"/>
      <c r="AT41" s="158"/>
      <c r="AU41" s="158"/>
      <c r="AV41" s="158"/>
      <c r="AW41" s="158"/>
      <c r="AX41" s="127"/>
      <c r="AY41" s="127"/>
      <c r="AZ41" s="125"/>
      <c r="BA41" s="125"/>
      <c r="BB41" s="125"/>
      <c r="BC41" s="125"/>
      <c r="BD41" s="125"/>
    </row>
    <row r="42" spans="1:56" ht="20.25" customHeight="1" x14ac:dyDescent="0.15">
      <c r="A42" s="125"/>
      <c r="B42" s="125"/>
      <c r="C42" s="121"/>
      <c r="D42" s="121"/>
      <c r="E42" s="121"/>
      <c r="F42" s="121"/>
      <c r="G42" s="121"/>
      <c r="H42" s="121"/>
      <c r="I42" s="121"/>
      <c r="J42" s="121"/>
      <c r="K42" s="121"/>
      <c r="L42" s="121"/>
      <c r="M42" s="121"/>
      <c r="N42" s="121"/>
      <c r="O42" s="121"/>
      <c r="P42" s="156"/>
      <c r="Q42" s="156"/>
      <c r="R42" s="157" t="s">
        <v>214</v>
      </c>
      <c r="S42" s="156"/>
      <c r="T42" s="156"/>
      <c r="U42" s="156"/>
      <c r="V42" s="156"/>
      <c r="W42" s="156"/>
      <c r="X42" s="164" t="s">
        <v>215</v>
      </c>
      <c r="Y42" s="872" t="s">
        <v>216</v>
      </c>
      <c r="Z42" s="873"/>
      <c r="AA42" s="165"/>
      <c r="AB42" s="164"/>
      <c r="AC42" s="156"/>
      <c r="AD42" s="156"/>
      <c r="AE42" s="156"/>
      <c r="AF42" s="156"/>
      <c r="AG42" s="156"/>
      <c r="AH42" s="156"/>
      <c r="AI42" s="156"/>
      <c r="AJ42" s="159"/>
      <c r="AK42" s="158"/>
      <c r="AL42" s="158"/>
      <c r="AM42" s="158"/>
      <c r="AN42" s="158"/>
      <c r="AO42" s="158"/>
      <c r="AP42" s="158"/>
      <c r="AQ42" s="158"/>
      <c r="AR42" s="158"/>
      <c r="AS42" s="166"/>
      <c r="AT42" s="166"/>
      <c r="AU42" s="158"/>
      <c r="AV42" s="158"/>
      <c r="AW42" s="158"/>
      <c r="AX42" s="127"/>
      <c r="AY42" s="127"/>
      <c r="AZ42" s="125"/>
      <c r="BA42" s="125"/>
      <c r="BB42" s="125"/>
      <c r="BC42" s="125"/>
      <c r="BD42" s="125"/>
    </row>
    <row r="43" spans="1:56" ht="20.25" customHeight="1" x14ac:dyDescent="0.2">
      <c r="A43" s="125"/>
      <c r="B43" s="125"/>
      <c r="C43" s="100"/>
      <c r="D43" s="155"/>
      <c r="E43" s="155"/>
      <c r="F43" s="156"/>
      <c r="G43" s="156"/>
      <c r="H43" s="156"/>
      <c r="I43" s="156"/>
      <c r="J43" s="156"/>
      <c r="K43" s="156"/>
      <c r="L43" s="167" t="s">
        <v>217</v>
      </c>
      <c r="M43" s="157"/>
      <c r="N43" s="157"/>
      <c r="O43" s="168"/>
      <c r="P43" s="156"/>
      <c r="Q43" s="156"/>
      <c r="R43" s="156" t="s">
        <v>218</v>
      </c>
      <c r="S43" s="156"/>
      <c r="T43" s="156"/>
      <c r="U43" s="156"/>
      <c r="V43" s="156"/>
      <c r="W43" s="156" t="s">
        <v>219</v>
      </c>
      <c r="X43" s="156"/>
      <c r="Y43" s="156"/>
      <c r="Z43" s="156"/>
      <c r="AA43" s="157"/>
      <c r="AB43" s="156"/>
      <c r="AC43" s="156"/>
      <c r="AD43" s="156"/>
      <c r="AE43" s="156"/>
      <c r="AF43" s="156"/>
      <c r="AG43" s="156"/>
      <c r="AH43" s="156"/>
      <c r="AI43" s="156"/>
      <c r="AJ43" s="158"/>
      <c r="AK43" s="158"/>
      <c r="AL43" s="158"/>
      <c r="AM43" s="158"/>
      <c r="AN43" s="158"/>
      <c r="AO43" s="158"/>
      <c r="AP43" s="158"/>
      <c r="AQ43" s="158"/>
      <c r="AR43" s="158"/>
      <c r="AS43" s="159"/>
      <c r="AT43" s="158"/>
      <c r="AU43" s="158"/>
      <c r="AV43" s="158"/>
      <c r="AW43" s="158"/>
      <c r="AX43" s="127"/>
      <c r="AY43" s="127"/>
      <c r="AZ43" s="125"/>
      <c r="BA43" s="125"/>
      <c r="BB43" s="125"/>
      <c r="BC43" s="125"/>
      <c r="BD43" s="125"/>
    </row>
    <row r="44" spans="1:56" ht="20.25" customHeight="1" x14ac:dyDescent="0.15">
      <c r="A44" s="125"/>
      <c r="B44" s="125"/>
      <c r="C44" s="169" t="s">
        <v>220</v>
      </c>
      <c r="D44" s="169"/>
      <c r="E44" s="156"/>
      <c r="F44" s="169" t="s">
        <v>221</v>
      </c>
      <c r="G44" s="169"/>
      <c r="H44" s="156"/>
      <c r="I44" s="170"/>
      <c r="J44" s="170"/>
      <c r="K44" s="156"/>
      <c r="L44" s="160" t="s">
        <v>222</v>
      </c>
      <c r="M44" s="160"/>
      <c r="N44" s="160"/>
      <c r="O44" s="156"/>
      <c r="P44" s="156"/>
      <c r="Q44" s="156"/>
      <c r="R44" s="156" t="str">
        <f>IF($Y$42="週","対象時間数（週平均）","対象時間数（当月合計）")</f>
        <v>対象時間数（週平均）</v>
      </c>
      <c r="S44" s="156"/>
      <c r="T44" s="156"/>
      <c r="U44" s="156"/>
      <c r="V44" s="156"/>
      <c r="W44" s="156" t="str">
        <f>IF($Y$42="週","週に勤務すべき時間数","当月に勤務すべき時間数")</f>
        <v>週に勤務すべき時間数</v>
      </c>
      <c r="X44" s="156"/>
      <c r="Y44" s="156"/>
      <c r="Z44" s="156"/>
      <c r="AA44" s="157"/>
      <c r="AB44" s="826" t="s">
        <v>223</v>
      </c>
      <c r="AC44" s="826"/>
      <c r="AD44" s="826"/>
      <c r="AE44" s="826"/>
      <c r="AF44" s="156"/>
      <c r="AG44" s="156"/>
      <c r="AH44" s="156"/>
      <c r="AI44" s="156"/>
      <c r="AJ44" s="158"/>
      <c r="AK44" s="158"/>
      <c r="AL44" s="158"/>
      <c r="AM44" s="158"/>
      <c r="AN44" s="158"/>
      <c r="AO44" s="158"/>
      <c r="AP44" s="158"/>
      <c r="AQ44" s="158"/>
      <c r="AR44" s="158"/>
      <c r="AS44" s="159"/>
      <c r="AT44" s="158"/>
      <c r="AU44" s="158"/>
      <c r="AV44" s="158"/>
      <c r="AW44" s="158"/>
      <c r="AX44" s="127"/>
      <c r="AY44" s="127"/>
      <c r="AZ44" s="125"/>
      <c r="BA44" s="125"/>
      <c r="BB44" s="125"/>
      <c r="BC44" s="125"/>
      <c r="BD44" s="125"/>
    </row>
    <row r="45" spans="1:56" ht="20.25" customHeight="1" x14ac:dyDescent="0.15">
      <c r="A45" s="125"/>
      <c r="B45" s="125"/>
      <c r="C45" s="851">
        <f>L40</f>
        <v>0</v>
      </c>
      <c r="D45" s="852"/>
      <c r="E45" s="160" t="s">
        <v>224</v>
      </c>
      <c r="F45" s="853">
        <v>40</v>
      </c>
      <c r="G45" s="854"/>
      <c r="H45" s="160" t="s">
        <v>225</v>
      </c>
      <c r="I45" s="855">
        <f>C45/F45</f>
        <v>0</v>
      </c>
      <c r="J45" s="856"/>
      <c r="K45" s="160" t="s">
        <v>226</v>
      </c>
      <c r="L45" s="857">
        <f>IF(C45&lt;40,1,ROUNDUP(I45,1))</f>
        <v>1</v>
      </c>
      <c r="M45" s="858"/>
      <c r="N45" s="859"/>
      <c r="O45" s="156"/>
      <c r="P45" s="156"/>
      <c r="Q45" s="156"/>
      <c r="R45" s="860">
        <f>IF($Y$42="週",AA40,Y40)</f>
        <v>0</v>
      </c>
      <c r="S45" s="861"/>
      <c r="T45" s="861"/>
      <c r="U45" s="862"/>
      <c r="V45" s="160" t="s">
        <v>227</v>
      </c>
      <c r="W45" s="801">
        <f>IF($Y$42="週",$AV$5,$AZ$5)</f>
        <v>40</v>
      </c>
      <c r="X45" s="830"/>
      <c r="Y45" s="830"/>
      <c r="Z45" s="802"/>
      <c r="AA45" s="160" t="s">
        <v>228</v>
      </c>
      <c r="AB45" s="863">
        <f>ROUNDDOWN(R45/W45,1)</f>
        <v>0</v>
      </c>
      <c r="AC45" s="864"/>
      <c r="AD45" s="864"/>
      <c r="AE45" s="865"/>
      <c r="AF45" s="156"/>
      <c r="AG45" s="156"/>
      <c r="AH45" s="156"/>
      <c r="AI45" s="156"/>
      <c r="AJ45" s="868"/>
      <c r="AK45" s="868"/>
      <c r="AL45" s="868"/>
      <c r="AM45" s="868"/>
      <c r="AN45" s="162"/>
      <c r="AO45" s="837"/>
      <c r="AP45" s="837"/>
      <c r="AQ45" s="837"/>
      <c r="AR45" s="837"/>
      <c r="AS45" s="162"/>
      <c r="AT45" s="820"/>
      <c r="AU45" s="820"/>
      <c r="AV45" s="820"/>
      <c r="AW45" s="820"/>
      <c r="AX45" s="127"/>
      <c r="AY45" s="127"/>
      <c r="AZ45" s="125"/>
      <c r="BA45" s="125"/>
      <c r="BB45" s="125"/>
      <c r="BC45" s="125"/>
      <c r="BD45" s="125"/>
    </row>
    <row r="46" spans="1:56" ht="20.25" customHeight="1" x14ac:dyDescent="0.15">
      <c r="A46" s="125"/>
      <c r="B46" s="125"/>
      <c r="C46" s="121"/>
      <c r="D46" s="156"/>
      <c r="E46" s="156"/>
      <c r="F46" s="156"/>
      <c r="G46" s="156"/>
      <c r="H46" s="156"/>
      <c r="I46" s="156"/>
      <c r="J46" s="156"/>
      <c r="K46" s="156"/>
      <c r="L46" s="156" t="s">
        <v>229</v>
      </c>
      <c r="M46" s="156"/>
      <c r="N46" s="156"/>
      <c r="O46" s="156"/>
      <c r="P46" s="156"/>
      <c r="Q46" s="156"/>
      <c r="R46" s="156"/>
      <c r="S46" s="156"/>
      <c r="T46" s="156"/>
      <c r="U46" s="156"/>
      <c r="V46" s="156"/>
      <c r="W46" s="156"/>
      <c r="X46" s="156"/>
      <c r="Y46" s="156"/>
      <c r="Z46" s="156"/>
      <c r="AA46" s="157"/>
      <c r="AB46" s="156" t="s">
        <v>230</v>
      </c>
      <c r="AC46" s="156"/>
      <c r="AD46" s="156"/>
      <c r="AE46" s="156"/>
      <c r="AF46" s="156"/>
      <c r="AG46" s="156"/>
      <c r="AH46" s="156"/>
      <c r="AI46" s="156"/>
      <c r="AJ46" s="158"/>
      <c r="AK46" s="158"/>
      <c r="AL46" s="158"/>
      <c r="AM46" s="158"/>
      <c r="AN46" s="158"/>
      <c r="AO46" s="158"/>
      <c r="AP46" s="158"/>
      <c r="AQ46" s="158"/>
      <c r="AR46" s="158"/>
      <c r="AS46" s="159"/>
      <c r="AT46" s="158"/>
      <c r="AU46" s="158"/>
      <c r="AV46" s="158"/>
      <c r="AW46" s="158"/>
      <c r="AX46" s="127"/>
      <c r="AY46" s="127"/>
      <c r="AZ46" s="125"/>
      <c r="BA46" s="125"/>
      <c r="BB46" s="125"/>
      <c r="BC46" s="125"/>
      <c r="BD46" s="125"/>
    </row>
    <row r="47" spans="1:56" ht="20.25" customHeight="1" x14ac:dyDescent="0.15">
      <c r="A47" s="125"/>
      <c r="B47" s="125"/>
      <c r="C47" s="121" t="s">
        <v>231</v>
      </c>
      <c r="D47" s="156"/>
      <c r="E47" s="156"/>
      <c r="F47" s="156"/>
      <c r="G47" s="156"/>
      <c r="H47" s="156"/>
      <c r="I47" s="156"/>
      <c r="J47" s="156"/>
      <c r="K47" s="156"/>
      <c r="L47" s="156"/>
      <c r="M47" s="156"/>
      <c r="N47" s="156"/>
      <c r="O47" s="156"/>
      <c r="P47" s="156"/>
      <c r="Q47" s="156"/>
      <c r="R47" s="156" t="s">
        <v>232</v>
      </c>
      <c r="S47" s="156"/>
      <c r="T47" s="156"/>
      <c r="U47" s="156"/>
      <c r="V47" s="156"/>
      <c r="W47" s="156"/>
      <c r="X47" s="156"/>
      <c r="Y47" s="156"/>
      <c r="Z47" s="156"/>
      <c r="AA47" s="157"/>
      <c r="AB47" s="156"/>
      <c r="AC47" s="156"/>
      <c r="AD47" s="156"/>
      <c r="AE47" s="156"/>
      <c r="AF47" s="156"/>
      <c r="AG47" s="156"/>
      <c r="AH47" s="156"/>
      <c r="AI47" s="156"/>
      <c r="AJ47" s="156"/>
      <c r="AK47" s="171"/>
      <c r="AL47" s="172"/>
      <c r="AM47" s="172"/>
      <c r="AN47" s="156"/>
      <c r="AO47" s="156"/>
      <c r="AP47" s="156"/>
      <c r="AQ47" s="156"/>
      <c r="AR47" s="156"/>
      <c r="AS47" s="156"/>
      <c r="AT47" s="156"/>
      <c r="AU47" s="156"/>
      <c r="AV47" s="121"/>
      <c r="AW47" s="121"/>
      <c r="AX47" s="127"/>
      <c r="AY47" s="127"/>
      <c r="AZ47" s="125"/>
      <c r="BA47" s="125"/>
      <c r="BB47" s="125"/>
      <c r="BC47" s="125"/>
      <c r="BD47" s="125"/>
    </row>
    <row r="48" spans="1:56" ht="20.25" customHeight="1" x14ac:dyDescent="0.15">
      <c r="A48" s="125"/>
      <c r="B48" s="125"/>
      <c r="C48" s="121"/>
      <c r="D48" s="156" t="s">
        <v>233</v>
      </c>
      <c r="E48" s="156"/>
      <c r="F48" s="156"/>
      <c r="G48" s="156"/>
      <c r="H48" s="156"/>
      <c r="I48" s="156"/>
      <c r="J48" s="156"/>
      <c r="K48" s="156"/>
      <c r="L48" s="156"/>
      <c r="M48" s="156"/>
      <c r="N48" s="156"/>
      <c r="O48" s="156"/>
      <c r="P48" s="156"/>
      <c r="Q48" s="156"/>
      <c r="R48" s="156" t="s">
        <v>190</v>
      </c>
      <c r="S48" s="156"/>
      <c r="T48" s="156"/>
      <c r="U48" s="156"/>
      <c r="V48" s="156"/>
      <c r="W48" s="156"/>
      <c r="X48" s="156"/>
      <c r="Y48" s="156"/>
      <c r="Z48" s="156"/>
      <c r="AA48" s="157"/>
      <c r="AB48" s="160"/>
      <c r="AC48" s="160"/>
      <c r="AD48" s="160"/>
      <c r="AE48" s="160"/>
      <c r="AF48" s="156"/>
      <c r="AG48" s="156"/>
      <c r="AH48" s="156"/>
      <c r="AI48" s="156"/>
      <c r="AJ48" s="156"/>
      <c r="AK48" s="171"/>
      <c r="AL48" s="172"/>
      <c r="AM48" s="172"/>
      <c r="AN48" s="156"/>
      <c r="AO48" s="156"/>
      <c r="AP48" s="156"/>
      <c r="AQ48" s="156"/>
      <c r="AR48" s="156"/>
      <c r="AS48" s="156"/>
      <c r="AT48" s="156"/>
      <c r="AU48" s="156"/>
      <c r="AV48" s="121"/>
      <c r="AW48" s="121"/>
      <c r="AX48" s="127"/>
      <c r="AY48" s="127"/>
      <c r="AZ48" s="125"/>
      <c r="BA48" s="125"/>
      <c r="BB48" s="125"/>
      <c r="BC48" s="125"/>
      <c r="BD48" s="125"/>
    </row>
    <row r="49" spans="1:58" ht="20.25" customHeight="1" x14ac:dyDescent="0.15">
      <c r="A49" s="125"/>
      <c r="B49" s="125"/>
      <c r="C49" s="121" t="s">
        <v>234</v>
      </c>
      <c r="D49" s="156"/>
      <c r="E49" s="156"/>
      <c r="F49" s="156"/>
      <c r="G49" s="156"/>
      <c r="H49" s="156"/>
      <c r="I49" s="156"/>
      <c r="J49" s="156"/>
      <c r="K49" s="156"/>
      <c r="L49" s="156"/>
      <c r="M49" s="156"/>
      <c r="N49" s="156"/>
      <c r="O49" s="156"/>
      <c r="P49" s="156"/>
      <c r="Q49" s="156"/>
      <c r="R49" s="121" t="s">
        <v>235</v>
      </c>
      <c r="S49" s="121"/>
      <c r="T49" s="121"/>
      <c r="U49" s="121"/>
      <c r="V49" s="121"/>
      <c r="W49" s="156" t="s">
        <v>236</v>
      </c>
      <c r="X49" s="121"/>
      <c r="Y49" s="121"/>
      <c r="Z49" s="121"/>
      <c r="AA49" s="121"/>
      <c r="AB49" s="826" t="s">
        <v>193</v>
      </c>
      <c r="AC49" s="826"/>
      <c r="AD49" s="826"/>
      <c r="AE49" s="826"/>
      <c r="AF49" s="156"/>
      <c r="AG49" s="156"/>
      <c r="AH49" s="156"/>
      <c r="AI49" s="156"/>
      <c r="AJ49" s="156"/>
      <c r="AK49" s="171"/>
      <c r="AL49" s="172"/>
      <c r="AM49" s="172"/>
      <c r="AN49" s="156"/>
      <c r="AO49" s="156"/>
      <c r="AP49" s="156"/>
      <c r="AQ49" s="156"/>
      <c r="AR49" s="156"/>
      <c r="AS49" s="156"/>
      <c r="AT49" s="156"/>
      <c r="AU49" s="156"/>
      <c r="AV49" s="121"/>
      <c r="AW49" s="121"/>
      <c r="AX49" s="127"/>
      <c r="AY49" s="127"/>
      <c r="AZ49" s="125"/>
      <c r="BA49" s="125"/>
      <c r="BB49" s="125"/>
      <c r="BC49" s="125"/>
      <c r="BD49" s="125"/>
    </row>
    <row r="50" spans="1:58" ht="20.25" customHeight="1" x14ac:dyDescent="0.15">
      <c r="A50" s="125"/>
      <c r="B50" s="125"/>
      <c r="C50" s="121" t="s">
        <v>237</v>
      </c>
      <c r="D50" s="156"/>
      <c r="E50" s="156"/>
      <c r="F50" s="156"/>
      <c r="G50" s="156"/>
      <c r="H50" s="156"/>
      <c r="I50" s="156"/>
      <c r="J50" s="156"/>
      <c r="K50" s="156"/>
      <c r="L50" s="156"/>
      <c r="M50" s="156"/>
      <c r="N50" s="156"/>
      <c r="O50" s="156"/>
      <c r="P50" s="156"/>
      <c r="Q50" s="156"/>
      <c r="R50" s="860">
        <f>AE40</f>
        <v>0</v>
      </c>
      <c r="S50" s="861"/>
      <c r="T50" s="861"/>
      <c r="U50" s="862"/>
      <c r="V50" s="160" t="s">
        <v>238</v>
      </c>
      <c r="W50" s="863">
        <f>AB45</f>
        <v>0</v>
      </c>
      <c r="X50" s="864"/>
      <c r="Y50" s="864"/>
      <c r="Z50" s="865"/>
      <c r="AA50" s="160" t="s">
        <v>228</v>
      </c>
      <c r="AB50" s="869">
        <f>ROUNDDOWN(R50+W50,1)</f>
        <v>0</v>
      </c>
      <c r="AC50" s="870"/>
      <c r="AD50" s="870"/>
      <c r="AE50" s="871"/>
      <c r="AF50" s="156"/>
      <c r="AG50" s="156"/>
      <c r="AH50" s="156"/>
      <c r="AI50" s="156"/>
      <c r="AJ50" s="156"/>
      <c r="AK50" s="171"/>
      <c r="AL50" s="172"/>
      <c r="AM50" s="172"/>
      <c r="AN50" s="156"/>
      <c r="AO50" s="156"/>
      <c r="AP50" s="156"/>
      <c r="AQ50" s="156"/>
      <c r="AR50" s="156"/>
      <c r="AS50" s="156"/>
      <c r="AT50" s="156"/>
      <c r="AU50" s="156"/>
      <c r="AV50" s="121"/>
      <c r="AW50" s="121"/>
      <c r="AX50" s="127"/>
      <c r="AY50" s="127"/>
      <c r="AZ50" s="125"/>
      <c r="BA50" s="125"/>
      <c r="BB50" s="125"/>
      <c r="BC50" s="125"/>
      <c r="BD50" s="125"/>
    </row>
    <row r="51" spans="1:58" ht="20.25" customHeight="1" x14ac:dyDescent="0.15">
      <c r="A51" s="125"/>
      <c r="B51" s="125"/>
      <c r="C51" s="121" t="s">
        <v>239</v>
      </c>
      <c r="D51" s="155"/>
      <c r="E51" s="155"/>
      <c r="F51" s="121"/>
      <c r="G51" s="156"/>
      <c r="H51" s="156"/>
      <c r="I51" s="156"/>
      <c r="J51" s="156"/>
      <c r="K51" s="156"/>
      <c r="L51" s="156"/>
      <c r="M51" s="156"/>
      <c r="N51" s="156"/>
      <c r="O51" s="156"/>
      <c r="P51" s="156"/>
      <c r="Q51" s="156"/>
      <c r="R51" s="156"/>
      <c r="S51" s="156"/>
      <c r="T51" s="156"/>
      <c r="U51" s="156"/>
      <c r="V51" s="156"/>
      <c r="W51" s="156"/>
      <c r="X51" s="156"/>
      <c r="Y51" s="156"/>
      <c r="Z51" s="156"/>
      <c r="AA51" s="156"/>
      <c r="AB51" s="156"/>
      <c r="AC51" s="157"/>
      <c r="AD51" s="156"/>
      <c r="AE51" s="156"/>
      <c r="AF51" s="156"/>
      <c r="AG51" s="156"/>
      <c r="AH51" s="156"/>
      <c r="AI51" s="156"/>
      <c r="AJ51" s="156"/>
      <c r="AK51" s="171"/>
      <c r="AL51" s="172"/>
      <c r="AM51" s="172"/>
      <c r="AN51" s="156"/>
      <c r="AO51" s="156"/>
      <c r="AP51" s="156"/>
      <c r="AQ51" s="156"/>
      <c r="AR51" s="156"/>
      <c r="AS51" s="156"/>
      <c r="AT51" s="156"/>
      <c r="AU51" s="156"/>
      <c r="AV51" s="121"/>
      <c r="AW51" s="121"/>
      <c r="AX51" s="125"/>
      <c r="AY51" s="125"/>
      <c r="AZ51" s="125"/>
      <c r="BA51" s="125"/>
      <c r="BB51" s="125"/>
      <c r="BC51" s="125"/>
      <c r="BD51" s="125"/>
    </row>
    <row r="52" spans="1:58" ht="20.25" customHeight="1" x14ac:dyDescent="0.15">
      <c r="C52" s="173"/>
      <c r="D52" s="173"/>
      <c r="E52" s="174"/>
      <c r="F52" s="174"/>
      <c r="G52" s="174"/>
      <c r="H52" s="174"/>
      <c r="I52" s="174"/>
      <c r="J52" s="174"/>
      <c r="K52" s="174"/>
      <c r="L52" s="174"/>
      <c r="M52" s="174"/>
      <c r="N52" s="174"/>
      <c r="O52" s="174"/>
      <c r="P52" s="174"/>
      <c r="Q52" s="174"/>
      <c r="R52" s="174"/>
      <c r="S52" s="174"/>
      <c r="T52" s="173"/>
      <c r="U52" s="174"/>
      <c r="V52" s="174"/>
      <c r="W52" s="174"/>
      <c r="X52" s="174"/>
      <c r="Y52" s="174"/>
      <c r="Z52" s="174"/>
      <c r="AA52" s="174"/>
      <c r="AB52" s="174"/>
      <c r="AC52" s="174"/>
      <c r="AD52" s="174"/>
      <c r="AE52" s="174"/>
      <c r="AF52" s="174"/>
      <c r="AJ52" s="175"/>
      <c r="AK52" s="176"/>
      <c r="AL52" s="176"/>
      <c r="AM52" s="174"/>
      <c r="AN52" s="174"/>
      <c r="AO52" s="174"/>
      <c r="AP52" s="174"/>
      <c r="AQ52" s="174"/>
      <c r="AR52" s="174"/>
      <c r="AS52" s="174"/>
      <c r="AT52" s="174"/>
      <c r="AU52" s="174"/>
      <c r="AV52" s="174"/>
      <c r="AW52" s="174"/>
      <c r="AX52" s="174"/>
      <c r="AY52" s="174"/>
      <c r="AZ52" s="174"/>
      <c r="BA52" s="174"/>
      <c r="BB52" s="174"/>
      <c r="BC52" s="174"/>
      <c r="BD52" s="174"/>
      <c r="BE52" s="176"/>
    </row>
    <row r="53" spans="1:58" ht="20.25" customHeight="1" x14ac:dyDescent="0.15">
      <c r="A53" s="174"/>
      <c r="B53" s="174"/>
      <c r="C53" s="173"/>
      <c r="D53" s="173"/>
      <c r="E53" s="174"/>
      <c r="F53" s="174"/>
      <c r="G53" s="174"/>
      <c r="H53" s="174"/>
      <c r="I53" s="174"/>
      <c r="J53" s="174"/>
      <c r="K53" s="174"/>
      <c r="L53" s="174"/>
      <c r="M53" s="174"/>
      <c r="N53" s="174"/>
      <c r="O53" s="174"/>
      <c r="P53" s="174"/>
      <c r="Q53" s="174"/>
      <c r="R53" s="174"/>
      <c r="S53" s="174"/>
      <c r="T53" s="174"/>
      <c r="U53" s="173"/>
      <c r="V53" s="174"/>
      <c r="W53" s="174"/>
      <c r="X53" s="174"/>
      <c r="Y53" s="174"/>
      <c r="Z53" s="174"/>
      <c r="AA53" s="174"/>
      <c r="AB53" s="174"/>
      <c r="AC53" s="174"/>
      <c r="AD53" s="174"/>
      <c r="AE53" s="174"/>
      <c r="AF53" s="174"/>
      <c r="AG53" s="174"/>
      <c r="AK53" s="175"/>
      <c r="AL53" s="176"/>
      <c r="AM53" s="176"/>
      <c r="AN53" s="174"/>
      <c r="AO53" s="174"/>
      <c r="AP53" s="174"/>
      <c r="AQ53" s="174"/>
      <c r="AR53" s="174"/>
      <c r="AS53" s="174"/>
      <c r="AT53" s="174"/>
      <c r="AU53" s="174"/>
      <c r="AV53" s="174"/>
      <c r="AW53" s="174"/>
      <c r="AX53" s="174"/>
      <c r="AY53" s="174"/>
      <c r="AZ53" s="174"/>
      <c r="BA53" s="174"/>
      <c r="BB53" s="174"/>
      <c r="BC53" s="174"/>
      <c r="BD53" s="174"/>
      <c r="BE53" s="174"/>
      <c r="BF53" s="176"/>
    </row>
    <row r="54" spans="1:58" ht="20.25" customHeight="1" x14ac:dyDescent="0.15">
      <c r="A54" s="174"/>
      <c r="B54" s="174"/>
      <c r="C54" s="174"/>
      <c r="D54" s="173"/>
      <c r="E54" s="174"/>
      <c r="F54" s="174"/>
      <c r="G54" s="174"/>
      <c r="H54" s="174"/>
      <c r="I54" s="174"/>
      <c r="J54" s="174"/>
      <c r="K54" s="174"/>
      <c r="L54" s="174"/>
      <c r="M54" s="174"/>
      <c r="N54" s="174"/>
      <c r="O54" s="174"/>
      <c r="P54" s="174"/>
      <c r="Q54" s="174"/>
      <c r="R54" s="174"/>
      <c r="S54" s="174"/>
      <c r="T54" s="174"/>
      <c r="U54" s="173"/>
      <c r="V54" s="174"/>
      <c r="W54" s="174"/>
      <c r="X54" s="174"/>
      <c r="Y54" s="174"/>
      <c r="Z54" s="174"/>
      <c r="AA54" s="174"/>
      <c r="AB54" s="174"/>
      <c r="AC54" s="174"/>
      <c r="AD54" s="174"/>
      <c r="AE54" s="174"/>
      <c r="AF54" s="174"/>
      <c r="AG54" s="174"/>
      <c r="AK54" s="175"/>
      <c r="AL54" s="176"/>
      <c r="AM54" s="176"/>
      <c r="AN54" s="174"/>
      <c r="AO54" s="174"/>
      <c r="AP54" s="174"/>
      <c r="AQ54" s="174"/>
      <c r="AR54" s="174"/>
      <c r="AS54" s="174"/>
      <c r="AT54" s="174"/>
      <c r="AU54" s="174"/>
      <c r="AV54" s="174"/>
      <c r="AW54" s="174"/>
      <c r="AX54" s="174"/>
      <c r="AY54" s="174"/>
      <c r="AZ54" s="174"/>
      <c r="BA54" s="174"/>
      <c r="BB54" s="174"/>
      <c r="BC54" s="174"/>
      <c r="BD54" s="174"/>
      <c r="BE54" s="174"/>
      <c r="BF54" s="176"/>
    </row>
    <row r="55" spans="1:58" ht="20.25" customHeight="1" x14ac:dyDescent="0.15">
      <c r="A55" s="174"/>
      <c r="B55" s="174"/>
      <c r="C55" s="173"/>
      <c r="D55" s="173"/>
      <c r="E55" s="174"/>
      <c r="F55" s="174"/>
      <c r="G55" s="174"/>
      <c r="H55" s="174"/>
      <c r="I55" s="174"/>
      <c r="J55" s="174"/>
      <c r="K55" s="174"/>
      <c r="L55" s="174"/>
      <c r="M55" s="174"/>
      <c r="N55" s="174"/>
      <c r="O55" s="174"/>
      <c r="P55" s="174"/>
      <c r="Q55" s="174"/>
      <c r="R55" s="174"/>
      <c r="S55" s="174"/>
      <c r="T55" s="174"/>
      <c r="U55" s="173"/>
      <c r="V55" s="174"/>
      <c r="W55" s="174"/>
      <c r="X55" s="174"/>
      <c r="Y55" s="174"/>
      <c r="Z55" s="174"/>
      <c r="AA55" s="174"/>
      <c r="AB55" s="174"/>
      <c r="AC55" s="174"/>
      <c r="AD55" s="174"/>
      <c r="AE55" s="174"/>
      <c r="AF55" s="174"/>
      <c r="AG55" s="174"/>
      <c r="AK55" s="175"/>
      <c r="AL55" s="176"/>
      <c r="AM55" s="176"/>
      <c r="AN55" s="174"/>
      <c r="AO55" s="174"/>
      <c r="AP55" s="174"/>
      <c r="AQ55" s="174"/>
      <c r="AR55" s="174"/>
      <c r="AS55" s="174"/>
      <c r="AT55" s="174"/>
      <c r="AU55" s="174"/>
      <c r="AV55" s="174"/>
      <c r="AW55" s="174"/>
      <c r="AX55" s="174"/>
      <c r="AY55" s="174"/>
      <c r="AZ55" s="174"/>
      <c r="BA55" s="174"/>
      <c r="BB55" s="174"/>
      <c r="BC55" s="174"/>
      <c r="BD55" s="174"/>
      <c r="BE55" s="174"/>
      <c r="BF55" s="176"/>
    </row>
    <row r="56" spans="1:58" ht="20.25" customHeight="1" x14ac:dyDescent="0.15">
      <c r="C56" s="175"/>
      <c r="D56" s="175"/>
      <c r="E56" s="175"/>
      <c r="F56" s="175"/>
      <c r="G56" s="175"/>
      <c r="H56" s="175"/>
      <c r="I56" s="175"/>
      <c r="J56" s="175"/>
      <c r="K56" s="175"/>
      <c r="L56" s="175"/>
      <c r="M56" s="175"/>
      <c r="N56" s="175"/>
      <c r="O56" s="175"/>
      <c r="P56" s="175"/>
      <c r="Q56" s="175"/>
      <c r="R56" s="175"/>
      <c r="S56" s="175"/>
      <c r="T56" s="175"/>
      <c r="U56" s="176"/>
      <c r="V56" s="176"/>
      <c r="W56" s="175"/>
      <c r="X56" s="175"/>
      <c r="Y56" s="175"/>
      <c r="Z56" s="175"/>
      <c r="AA56" s="175"/>
      <c r="AB56" s="175"/>
      <c r="AC56" s="175"/>
      <c r="AD56" s="175"/>
      <c r="AE56" s="175"/>
      <c r="AF56" s="175"/>
      <c r="AG56" s="175"/>
      <c r="AH56" s="175"/>
      <c r="AI56" s="175"/>
      <c r="AJ56" s="175"/>
      <c r="AK56" s="175"/>
      <c r="AL56" s="176"/>
      <c r="AM56" s="176"/>
      <c r="AN56" s="174"/>
      <c r="AO56" s="174"/>
      <c r="AP56" s="174"/>
      <c r="AQ56" s="174"/>
      <c r="AR56" s="174"/>
      <c r="AS56" s="174"/>
      <c r="AT56" s="174"/>
      <c r="AU56" s="174"/>
      <c r="AV56" s="174"/>
      <c r="AW56" s="174"/>
      <c r="AX56" s="174"/>
      <c r="AY56" s="174"/>
      <c r="AZ56" s="174"/>
      <c r="BA56" s="174"/>
      <c r="BB56" s="174"/>
      <c r="BC56" s="174"/>
      <c r="BD56" s="174"/>
      <c r="BE56" s="174"/>
      <c r="BF56" s="176"/>
    </row>
    <row r="57" spans="1:58" ht="20.25" customHeight="1" x14ac:dyDescent="0.15">
      <c r="C57" s="175"/>
      <c r="D57" s="175"/>
      <c r="E57" s="175"/>
      <c r="F57" s="175"/>
      <c r="G57" s="175"/>
      <c r="H57" s="175"/>
      <c r="I57" s="175"/>
      <c r="J57" s="175"/>
      <c r="K57" s="175"/>
      <c r="L57" s="175"/>
      <c r="M57" s="175"/>
      <c r="N57" s="175"/>
      <c r="O57" s="175"/>
      <c r="P57" s="175"/>
      <c r="Q57" s="175"/>
      <c r="R57" s="175"/>
      <c r="S57" s="175"/>
      <c r="T57" s="175"/>
      <c r="U57" s="176"/>
      <c r="V57" s="176"/>
      <c r="W57" s="175"/>
      <c r="X57" s="175"/>
      <c r="Y57" s="175"/>
      <c r="Z57" s="175"/>
      <c r="AA57" s="175"/>
      <c r="AB57" s="175"/>
      <c r="AC57" s="175"/>
      <c r="AD57" s="175"/>
      <c r="AE57" s="175"/>
      <c r="AF57" s="175"/>
      <c r="AG57" s="175"/>
      <c r="AH57" s="175"/>
      <c r="AI57" s="175"/>
      <c r="AJ57" s="175"/>
      <c r="AK57" s="175"/>
      <c r="AL57" s="176"/>
      <c r="AM57" s="176"/>
      <c r="AN57" s="174"/>
      <c r="AO57" s="174"/>
      <c r="AP57" s="174"/>
      <c r="AQ57" s="174"/>
      <c r="AR57" s="174"/>
      <c r="AS57" s="174"/>
      <c r="AT57" s="174"/>
      <c r="AU57" s="174"/>
      <c r="AV57" s="174"/>
      <c r="AW57" s="174"/>
      <c r="AX57" s="174"/>
      <c r="AY57" s="174"/>
      <c r="AZ57" s="174"/>
      <c r="BA57" s="174"/>
      <c r="BB57" s="174"/>
      <c r="BC57" s="174"/>
      <c r="BD57" s="174"/>
      <c r="BE57" s="174"/>
      <c r="BF57" s="176"/>
    </row>
  </sheetData>
  <sheetProtection insertRows="0"/>
  <mergeCells count="253">
    <mergeCell ref="AB45:AE45"/>
    <mergeCell ref="AA40:AB40"/>
    <mergeCell ref="AE40:AF40"/>
    <mergeCell ref="AJ45:AM45"/>
    <mergeCell ref="AO45:AR45"/>
    <mergeCell ref="AT45:AW45"/>
    <mergeCell ref="AB49:AE49"/>
    <mergeCell ref="R50:U50"/>
    <mergeCell ref="W50:Z50"/>
    <mergeCell ref="AB50:AE50"/>
    <mergeCell ref="AS40:AT40"/>
    <mergeCell ref="Y42:Z42"/>
    <mergeCell ref="AB44:AE44"/>
    <mergeCell ref="AJ40:AK40"/>
    <mergeCell ref="AL40:AM40"/>
    <mergeCell ref="AN40:AO40"/>
    <mergeCell ref="AQ40:AR40"/>
    <mergeCell ref="L40:M40"/>
    <mergeCell ref="R40:S40"/>
    <mergeCell ref="T40:U40"/>
    <mergeCell ref="V40:W40"/>
    <mergeCell ref="Y40:Z40"/>
    <mergeCell ref="C45:D45"/>
    <mergeCell ref="F45:G45"/>
    <mergeCell ref="I45:J45"/>
    <mergeCell ref="L45:N45"/>
    <mergeCell ref="R45:U45"/>
    <mergeCell ref="W45:Z45"/>
    <mergeCell ref="AK38:AN38"/>
    <mergeCell ref="AQ38:AR38"/>
    <mergeCell ref="AS38:AT38"/>
    <mergeCell ref="N39:O39"/>
    <mergeCell ref="R39:S39"/>
    <mergeCell ref="T39:U39"/>
    <mergeCell ref="V39:W39"/>
    <mergeCell ref="Y39:Z39"/>
    <mergeCell ref="AA39:AB39"/>
    <mergeCell ref="AE39:AF39"/>
    <mergeCell ref="T38:U38"/>
    <mergeCell ref="V38:W38"/>
    <mergeCell ref="Y38:Z38"/>
    <mergeCell ref="AA38:AB38"/>
    <mergeCell ref="AE38:AF38"/>
    <mergeCell ref="AI38:AJ38"/>
    <mergeCell ref="AJ39:AK39"/>
    <mergeCell ref="AL39:AM39"/>
    <mergeCell ref="AN39:AO39"/>
    <mergeCell ref="AQ39:AR39"/>
    <mergeCell ref="AS39:AT39"/>
    <mergeCell ref="AA36:AB36"/>
    <mergeCell ref="C38:E38"/>
    <mergeCell ref="F38:G38"/>
    <mergeCell ref="H38:I38"/>
    <mergeCell ref="J38:K38"/>
    <mergeCell ref="L38:M38"/>
    <mergeCell ref="R38:S38"/>
    <mergeCell ref="R37:S37"/>
    <mergeCell ref="T37:U37"/>
    <mergeCell ref="V37:W37"/>
    <mergeCell ref="AS35:AT35"/>
    <mergeCell ref="AK36:AN36"/>
    <mergeCell ref="AQ36:AT36"/>
    <mergeCell ref="C37:E37"/>
    <mergeCell ref="F37:G37"/>
    <mergeCell ref="H37:I37"/>
    <mergeCell ref="J37:K37"/>
    <mergeCell ref="L37:M37"/>
    <mergeCell ref="AI37:AJ37"/>
    <mergeCell ref="AK37:AN37"/>
    <mergeCell ref="AQ37:AR37"/>
    <mergeCell ref="AS37:AT37"/>
    <mergeCell ref="Y37:Z37"/>
    <mergeCell ref="AA37:AB37"/>
    <mergeCell ref="AE37:AF37"/>
    <mergeCell ref="C36:E36"/>
    <mergeCell ref="F36:G36"/>
    <mergeCell ref="H36:I36"/>
    <mergeCell ref="J36:K36"/>
    <mergeCell ref="L36:M36"/>
    <mergeCell ref="R36:S36"/>
    <mergeCell ref="T36:U36"/>
    <mergeCell ref="V36:W36"/>
    <mergeCell ref="Y36:Z36"/>
    <mergeCell ref="Y35:Z35"/>
    <mergeCell ref="AA35:AB35"/>
    <mergeCell ref="L34:M34"/>
    <mergeCell ref="R34:S35"/>
    <mergeCell ref="T34:W34"/>
    <mergeCell ref="Y34:AB34"/>
    <mergeCell ref="AI34:AJ34"/>
    <mergeCell ref="AK34:AN34"/>
    <mergeCell ref="AI35:AJ35"/>
    <mergeCell ref="AK35:AN35"/>
    <mergeCell ref="AE36:AF36"/>
    <mergeCell ref="AI36:AJ36"/>
    <mergeCell ref="AY29:BD29"/>
    <mergeCell ref="C30:D30"/>
    <mergeCell ref="E30:F30"/>
    <mergeCell ref="G30:K30"/>
    <mergeCell ref="L30:O30"/>
    <mergeCell ref="AU30:AV30"/>
    <mergeCell ref="AW30:AX30"/>
    <mergeCell ref="AY30:BD30"/>
    <mergeCell ref="C29:D29"/>
    <mergeCell ref="E29:F29"/>
    <mergeCell ref="G29:K29"/>
    <mergeCell ref="L29:O29"/>
    <mergeCell ref="AU29:AV29"/>
    <mergeCell ref="AW29:AX29"/>
    <mergeCell ref="AS34:AT34"/>
    <mergeCell ref="C35:E35"/>
    <mergeCell ref="F35:G35"/>
    <mergeCell ref="H35:I35"/>
    <mergeCell ref="J35:K35"/>
    <mergeCell ref="L35:M35"/>
    <mergeCell ref="T35:U35"/>
    <mergeCell ref="V35:W35"/>
    <mergeCell ref="AY27:BD27"/>
    <mergeCell ref="C28:D28"/>
    <mergeCell ref="E28:F28"/>
    <mergeCell ref="G28:K28"/>
    <mergeCell ref="L28:O28"/>
    <mergeCell ref="AU28:AV28"/>
    <mergeCell ref="AW28:AX28"/>
    <mergeCell ref="AY28:BD28"/>
    <mergeCell ref="C27:D27"/>
    <mergeCell ref="E27:F27"/>
    <mergeCell ref="G27:K27"/>
    <mergeCell ref="L27:O27"/>
    <mergeCell ref="AU27:AV27"/>
    <mergeCell ref="AW27:AX27"/>
    <mergeCell ref="AY25:BD25"/>
    <mergeCell ref="C26:D26"/>
    <mergeCell ref="E26:F26"/>
    <mergeCell ref="G26:K26"/>
    <mergeCell ref="L26:O26"/>
    <mergeCell ref="AU26:AV26"/>
    <mergeCell ref="AW26:AX26"/>
    <mergeCell ref="AY26:BD26"/>
    <mergeCell ref="C25:D25"/>
    <mergeCell ref="E25:F25"/>
    <mergeCell ref="G25:K25"/>
    <mergeCell ref="L25:O25"/>
    <mergeCell ref="AU25:AV25"/>
    <mergeCell ref="AW25:AX25"/>
    <mergeCell ref="AY23:BD23"/>
    <mergeCell ref="C24:D24"/>
    <mergeCell ref="E24:F24"/>
    <mergeCell ref="G24:K24"/>
    <mergeCell ref="L24:O24"/>
    <mergeCell ref="AU24:AV24"/>
    <mergeCell ref="AW24:AX24"/>
    <mergeCell ref="AY24:BD24"/>
    <mergeCell ref="C23:D23"/>
    <mergeCell ref="E23:F23"/>
    <mergeCell ref="G23:K23"/>
    <mergeCell ref="L23:O23"/>
    <mergeCell ref="AU23:AV23"/>
    <mergeCell ref="AW23:AX23"/>
    <mergeCell ref="AY21:BD21"/>
    <mergeCell ref="C22:D22"/>
    <mergeCell ref="E22:F22"/>
    <mergeCell ref="G22:K22"/>
    <mergeCell ref="L22:O22"/>
    <mergeCell ref="AU22:AV22"/>
    <mergeCell ref="AW22:AX22"/>
    <mergeCell ref="AY22:BD22"/>
    <mergeCell ref="C21:D21"/>
    <mergeCell ref="E21:F21"/>
    <mergeCell ref="G21:K21"/>
    <mergeCell ref="L21:O21"/>
    <mergeCell ref="AU21:AV21"/>
    <mergeCell ref="AW21:AX21"/>
    <mergeCell ref="AY19:BD19"/>
    <mergeCell ref="C20:D20"/>
    <mergeCell ref="E20:F20"/>
    <mergeCell ref="G20:K20"/>
    <mergeCell ref="L20:O20"/>
    <mergeCell ref="AU20:AV20"/>
    <mergeCell ref="AW20:AX20"/>
    <mergeCell ref="AY20:BD20"/>
    <mergeCell ref="C19:D19"/>
    <mergeCell ref="E19:F19"/>
    <mergeCell ref="G19:K19"/>
    <mergeCell ref="L19:O19"/>
    <mergeCell ref="AU19:AV19"/>
    <mergeCell ref="AW19:AX19"/>
    <mergeCell ref="AY17:BD17"/>
    <mergeCell ref="C18:D18"/>
    <mergeCell ref="E18:F18"/>
    <mergeCell ref="G18:K18"/>
    <mergeCell ref="L18:O18"/>
    <mergeCell ref="AU18:AV18"/>
    <mergeCell ref="AW18:AX18"/>
    <mergeCell ref="AY18:BD18"/>
    <mergeCell ref="C17:D17"/>
    <mergeCell ref="E17:F17"/>
    <mergeCell ref="G17:K17"/>
    <mergeCell ref="L17:O17"/>
    <mergeCell ref="AU17:AV17"/>
    <mergeCell ref="AW17:AX17"/>
    <mergeCell ref="AY15:BD15"/>
    <mergeCell ref="C16:D16"/>
    <mergeCell ref="E16:F16"/>
    <mergeCell ref="G16:K16"/>
    <mergeCell ref="L16:O16"/>
    <mergeCell ref="AU16:AV16"/>
    <mergeCell ref="AW16:AX16"/>
    <mergeCell ref="AY16:BD16"/>
    <mergeCell ref="C15:D15"/>
    <mergeCell ref="E15:F15"/>
    <mergeCell ref="G15:K15"/>
    <mergeCell ref="L15:O15"/>
    <mergeCell ref="AU15:AV15"/>
    <mergeCell ref="AW15:AX15"/>
    <mergeCell ref="AY13:BD13"/>
    <mergeCell ref="C14:D14"/>
    <mergeCell ref="E14:F14"/>
    <mergeCell ref="G14:K14"/>
    <mergeCell ref="L14:O14"/>
    <mergeCell ref="AU14:AV14"/>
    <mergeCell ref="AW14:AX14"/>
    <mergeCell ref="AY14:BD14"/>
    <mergeCell ref="C13:D13"/>
    <mergeCell ref="E13:F13"/>
    <mergeCell ref="G13:K13"/>
    <mergeCell ref="L13:O13"/>
    <mergeCell ref="AU13:AV13"/>
    <mergeCell ref="AW13:AX13"/>
    <mergeCell ref="B8:B12"/>
    <mergeCell ref="C8:D12"/>
    <mergeCell ref="E8:F12"/>
    <mergeCell ref="G8:K12"/>
    <mergeCell ref="L8:O12"/>
    <mergeCell ref="P8:AT8"/>
    <mergeCell ref="AM1:BA1"/>
    <mergeCell ref="U2:V2"/>
    <mergeCell ref="X2:Y2"/>
    <mergeCell ref="AB2:AC2"/>
    <mergeCell ref="AM2:BA2"/>
    <mergeCell ref="AZ3:BC3"/>
    <mergeCell ref="AU8:AV12"/>
    <mergeCell ref="AW8:AX12"/>
    <mergeCell ref="AY8:BD12"/>
    <mergeCell ref="P9:V9"/>
    <mergeCell ref="W9:AC9"/>
    <mergeCell ref="AD9:AJ9"/>
    <mergeCell ref="AK9:AQ9"/>
    <mergeCell ref="AR9:AT9"/>
    <mergeCell ref="AZ4:BC4"/>
    <mergeCell ref="AV5:AW5"/>
    <mergeCell ref="AZ5:BA5"/>
    <mergeCell ref="AZ6:BA6"/>
  </mergeCells>
  <phoneticPr fontId="4"/>
  <conditionalFormatting sqref="F36:M38">
    <cfRule type="expression" dxfId="16" priority="6">
      <formula>INDIRECT(ADDRESS(ROW(),COLUMN()))=TRUNC(INDIRECT(ADDRESS(ROW(),COLUMN())))</formula>
    </cfRule>
  </conditionalFormatting>
  <conditionalFormatting sqref="L40:M40">
    <cfRule type="expression" dxfId="15" priority="5">
      <formula>INDIRECT(ADDRESS(ROW(),COLUMN()))=TRUNC(INDIRECT(ADDRESS(ROW(),COLUMN())))</formula>
    </cfRule>
  </conditionalFormatting>
  <conditionalFormatting sqref="C45:D45">
    <cfRule type="expression" dxfId="14" priority="4">
      <formula>INDIRECT(ADDRESS(ROW(),COLUMN()))=TRUNC(INDIRECT(ADDRESS(ROW(),COLUMN())))</formula>
    </cfRule>
  </conditionalFormatting>
  <conditionalFormatting sqref="R45:U45">
    <cfRule type="expression" dxfId="13" priority="3">
      <formula>INDIRECT(ADDRESS(ROW(),COLUMN()))=TRUNC(INDIRECT(ADDRESS(ROW(),COLUMN())))</formula>
    </cfRule>
  </conditionalFormatting>
  <conditionalFormatting sqref="R50:U50">
    <cfRule type="expression" dxfId="12" priority="2">
      <formula>INDIRECT(ADDRESS(ROW(),COLUMN()))=TRUNC(INDIRECT(ADDRESS(ROW(),COLUMN())))</formula>
    </cfRule>
  </conditionalFormatting>
  <conditionalFormatting sqref="AU13:AX30">
    <cfRule type="expression" dxfId="11" priority="1">
      <formula>INDIRECT(ADDRESS(ROW(),COLUMN()))=TRUNC(INDIRECT(ADDRESS(ROW(),COLUMN())))</formula>
    </cfRule>
  </conditionalFormatting>
  <dataValidations count="7">
    <dataValidation type="list" allowBlank="1" showInputMessage="1" showErrorMessage="1" sqref="AZ4">
      <formula1>"予定,実績,予定・実績"</formula1>
    </dataValidation>
    <dataValidation type="list" errorStyle="warning" allowBlank="1" showInputMessage="1" error="リストにない場合のみ、入力してください。" sqref="G13:K30">
      <formula1>INDIRECT(C13)</formula1>
    </dataValidation>
    <dataValidation type="list" allowBlank="1" showInputMessage="1" sqref="E13:F30">
      <formula1>"A, B, C, D"</formula1>
    </dataValidation>
    <dataValidation type="list" allowBlank="1" showInputMessage="1" showErrorMessage="1" sqref="AZ3">
      <formula1>"４週,暦月"</formula1>
    </dataValidation>
    <dataValidation type="list" allowBlank="1" showInputMessage="1" showErrorMessage="1" sqref="Y42:Z42">
      <formula1>"週,暦月"</formula1>
    </dataValidation>
    <dataValidation type="decimal" allowBlank="1" showInputMessage="1" showErrorMessage="1" error="入力可能範囲　32～40" sqref="AV5">
      <formula1>32</formula1>
      <formula2>40</formula2>
    </dataValidation>
    <dataValidation type="list" allowBlank="1" showInputMessage="1" showErrorMessage="1" sqref="F45">
      <formula1>"40,50"</formula1>
    </dataValidation>
  </dataValidations>
  <printOptions horizontalCentered="1"/>
  <pageMargins left="0.23622047244094491" right="0.23622047244094491" top="0.43307086614173229" bottom="0.27559055118110237" header="0.31496062992125984" footer="0.31496062992125984"/>
  <pageSetup paperSize="9" scale="32" orientation="portrait" r:id="rId1"/>
  <extLst>
    <ext xmlns:x14="http://schemas.microsoft.com/office/spreadsheetml/2009/9/main" uri="{CCE6A557-97BC-4b89-ADB6-D9C93CAAB3DF}">
      <x14:dataValidations xmlns:xm="http://schemas.microsoft.com/office/excel/2006/main" count="2">
        <x14:dataValidation type="list" allowBlank="1" showInputMessage="1">
          <x14:formula1>
            <xm:f>'標準様式１ プルダウン・リスト '!$C$4:$C$8</xm:f>
          </x14:formula1>
          <xm:sqref>AM1:BA1</xm:sqref>
        </x14:dataValidation>
        <x14:dataValidation type="list" allowBlank="1" showInputMessage="1">
          <x14:formula1>
            <xm:f>'標準様式１ プルダウン・リスト '!$C$12:$F$12</xm:f>
          </x14:formula1>
          <xm:sqref>C13:D30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F139"/>
  <sheetViews>
    <sheetView showGridLines="0" zoomScale="75" zoomScaleNormal="75" zoomScaleSheetLayoutView="75" workbookViewId="0">
      <selection activeCell="G27" sqref="G27:K27"/>
    </sheetView>
  </sheetViews>
  <sheetFormatPr defaultColWidth="4.5" defaultRowHeight="20.25" customHeight="1" x14ac:dyDescent="0.15"/>
  <cols>
    <col min="1" max="1" width="1.375" style="130" customWidth="1"/>
    <col min="2" max="56" width="5.625" style="130" customWidth="1"/>
    <col min="57" max="16384" width="4.5" style="130"/>
  </cols>
  <sheetData>
    <row r="1" spans="1:57" s="92" customFormat="1" ht="20.25" customHeight="1" x14ac:dyDescent="0.15">
      <c r="A1" s="87"/>
      <c r="B1" s="87"/>
      <c r="C1" s="88" t="s">
        <v>145</v>
      </c>
      <c r="D1" s="88"/>
      <c r="E1" s="87"/>
      <c r="F1" s="87"/>
      <c r="G1" s="89" t="s">
        <v>240</v>
      </c>
      <c r="H1" s="87"/>
      <c r="I1" s="87"/>
      <c r="J1" s="88"/>
      <c r="K1" s="88"/>
      <c r="L1" s="88"/>
      <c r="M1" s="88"/>
      <c r="N1" s="87"/>
      <c r="O1" s="87"/>
      <c r="P1" s="87"/>
      <c r="Q1" s="87"/>
      <c r="R1" s="87"/>
      <c r="S1" s="87"/>
      <c r="T1" s="87"/>
      <c r="U1" s="87"/>
      <c r="V1" s="87"/>
      <c r="W1" s="87"/>
      <c r="X1" s="87"/>
      <c r="Y1" s="87"/>
      <c r="Z1" s="87"/>
      <c r="AA1" s="87"/>
      <c r="AB1" s="87"/>
      <c r="AC1" s="87"/>
      <c r="AD1" s="87"/>
      <c r="AE1" s="87"/>
      <c r="AF1" s="87"/>
      <c r="AG1" s="87"/>
      <c r="AH1" s="87"/>
      <c r="AI1" s="87"/>
      <c r="AJ1" s="87"/>
      <c r="AK1" s="90" t="s">
        <v>147</v>
      </c>
      <c r="AL1" s="90" t="s">
        <v>241</v>
      </c>
      <c r="AM1" s="744" t="s">
        <v>149</v>
      </c>
      <c r="AN1" s="744"/>
      <c r="AO1" s="744"/>
      <c r="AP1" s="744"/>
      <c r="AQ1" s="744"/>
      <c r="AR1" s="744"/>
      <c r="AS1" s="744"/>
      <c r="AT1" s="744"/>
      <c r="AU1" s="744"/>
      <c r="AV1" s="744"/>
      <c r="AW1" s="744"/>
      <c r="AX1" s="744"/>
      <c r="AY1" s="744"/>
      <c r="AZ1" s="744"/>
      <c r="BA1" s="744"/>
      <c r="BB1" s="91" t="s">
        <v>150</v>
      </c>
      <c r="BC1" s="87"/>
      <c r="BD1" s="87"/>
    </row>
    <row r="2" spans="1:57" s="95" customFormat="1" ht="20.25" customHeight="1" x14ac:dyDescent="0.15">
      <c r="A2" s="93"/>
      <c r="B2" s="93"/>
      <c r="C2" s="93"/>
      <c r="D2" s="89"/>
      <c r="E2" s="93"/>
      <c r="F2" s="93"/>
      <c r="G2" s="93"/>
      <c r="H2" s="89"/>
      <c r="I2" s="90"/>
      <c r="J2" s="90"/>
      <c r="K2" s="90"/>
      <c r="L2" s="90"/>
      <c r="M2" s="90"/>
      <c r="N2" s="93"/>
      <c r="O2" s="93"/>
      <c r="P2" s="93"/>
      <c r="Q2" s="93"/>
      <c r="R2" s="93"/>
      <c r="S2" s="93"/>
      <c r="T2" s="90" t="s">
        <v>151</v>
      </c>
      <c r="U2" s="745">
        <v>6</v>
      </c>
      <c r="V2" s="745"/>
      <c r="W2" s="90" t="s">
        <v>157</v>
      </c>
      <c r="X2" s="746">
        <f>IF(U2=0,"",YEAR(DATE(2018+U2,1,1)))</f>
        <v>2024</v>
      </c>
      <c r="Y2" s="746"/>
      <c r="Z2" s="93" t="s">
        <v>242</v>
      </c>
      <c r="AA2" s="93" t="s">
        <v>154</v>
      </c>
      <c r="AB2" s="745">
        <v>4</v>
      </c>
      <c r="AC2" s="745"/>
      <c r="AD2" s="93" t="s">
        <v>155</v>
      </c>
      <c r="AE2" s="93"/>
      <c r="AF2" s="93"/>
      <c r="AG2" s="93"/>
      <c r="AH2" s="93"/>
      <c r="AI2" s="93"/>
      <c r="AJ2" s="91"/>
      <c r="AK2" s="90" t="s">
        <v>156</v>
      </c>
      <c r="AL2" s="90" t="s">
        <v>243</v>
      </c>
      <c r="AM2" s="745"/>
      <c r="AN2" s="745"/>
      <c r="AO2" s="745"/>
      <c r="AP2" s="745"/>
      <c r="AQ2" s="745"/>
      <c r="AR2" s="745"/>
      <c r="AS2" s="745"/>
      <c r="AT2" s="745"/>
      <c r="AU2" s="745"/>
      <c r="AV2" s="745"/>
      <c r="AW2" s="745"/>
      <c r="AX2" s="745"/>
      <c r="AY2" s="745"/>
      <c r="AZ2" s="745"/>
      <c r="BA2" s="745"/>
      <c r="BB2" s="91" t="s">
        <v>150</v>
      </c>
      <c r="BC2" s="90"/>
      <c r="BD2" s="90"/>
      <c r="BE2" s="94"/>
    </row>
    <row r="3" spans="1:57" s="95" customFormat="1" ht="20.25" customHeight="1" x14ac:dyDescent="0.15">
      <c r="A3" s="93"/>
      <c r="B3" s="93"/>
      <c r="C3" s="93"/>
      <c r="D3" s="89"/>
      <c r="E3" s="93"/>
      <c r="F3" s="93"/>
      <c r="G3" s="93"/>
      <c r="H3" s="89"/>
      <c r="I3" s="90"/>
      <c r="J3" s="90"/>
      <c r="K3" s="90"/>
      <c r="L3" s="90"/>
      <c r="M3" s="90"/>
      <c r="N3" s="93"/>
      <c r="O3" s="93"/>
      <c r="P3" s="93"/>
      <c r="Q3" s="93"/>
      <c r="R3" s="93"/>
      <c r="S3" s="93"/>
      <c r="T3" s="96"/>
      <c r="U3" s="97"/>
      <c r="V3" s="97"/>
      <c r="W3" s="98"/>
      <c r="X3" s="97"/>
      <c r="Y3" s="97"/>
      <c r="Z3" s="99"/>
      <c r="AA3" s="99"/>
      <c r="AB3" s="97"/>
      <c r="AC3" s="97"/>
      <c r="AD3" s="100"/>
      <c r="AE3" s="93"/>
      <c r="AF3" s="93"/>
      <c r="AG3" s="93"/>
      <c r="AH3" s="93"/>
      <c r="AI3" s="93"/>
      <c r="AJ3" s="91"/>
      <c r="AK3" s="90"/>
      <c r="AL3" s="90"/>
      <c r="AM3" s="101"/>
      <c r="AN3" s="101"/>
      <c r="AO3" s="101"/>
      <c r="AP3" s="101"/>
      <c r="AQ3" s="101"/>
      <c r="AR3" s="101"/>
      <c r="AS3" s="101"/>
      <c r="AT3" s="101"/>
      <c r="AU3" s="101"/>
      <c r="AV3" s="101"/>
      <c r="AW3" s="101"/>
      <c r="AX3" s="101"/>
      <c r="AY3" s="102" t="s">
        <v>244</v>
      </c>
      <c r="AZ3" s="747" t="s">
        <v>160</v>
      </c>
      <c r="BA3" s="747"/>
      <c r="BB3" s="747"/>
      <c r="BC3" s="747"/>
      <c r="BD3" s="90"/>
      <c r="BE3" s="94"/>
    </row>
    <row r="4" spans="1:57" s="95" customFormat="1" ht="20.25" customHeight="1" x14ac:dyDescent="0.15">
      <c r="A4" s="93"/>
      <c r="B4" s="103"/>
      <c r="C4" s="103"/>
      <c r="D4" s="103"/>
      <c r="E4" s="103"/>
      <c r="F4" s="103"/>
      <c r="G4" s="103"/>
      <c r="H4" s="103"/>
      <c r="I4" s="103"/>
      <c r="J4" s="104"/>
      <c r="K4" s="105"/>
      <c r="L4" s="105"/>
      <c r="M4" s="105"/>
      <c r="N4" s="105"/>
      <c r="O4" s="105"/>
      <c r="P4" s="106"/>
      <c r="Q4" s="105"/>
      <c r="R4" s="105"/>
      <c r="S4" s="107"/>
      <c r="T4" s="93"/>
      <c r="U4" s="93"/>
      <c r="V4" s="93"/>
      <c r="W4" s="93"/>
      <c r="X4" s="93"/>
      <c r="Y4" s="93"/>
      <c r="Z4" s="99"/>
      <c r="AA4" s="99"/>
      <c r="AB4" s="97"/>
      <c r="AC4" s="97"/>
      <c r="AD4" s="100"/>
      <c r="AE4" s="93"/>
      <c r="AF4" s="93"/>
      <c r="AG4" s="93"/>
      <c r="AH4" s="93"/>
      <c r="AI4" s="93"/>
      <c r="AJ4" s="91"/>
      <c r="AK4" s="90"/>
      <c r="AL4" s="90"/>
      <c r="AM4" s="101"/>
      <c r="AN4" s="101"/>
      <c r="AO4" s="101"/>
      <c r="AP4" s="101"/>
      <c r="AQ4" s="101"/>
      <c r="AR4" s="101"/>
      <c r="AS4" s="101"/>
      <c r="AT4" s="101"/>
      <c r="AU4" s="101"/>
      <c r="AV4" s="101"/>
      <c r="AW4" s="101"/>
      <c r="AX4" s="101"/>
      <c r="AY4" s="102" t="s">
        <v>245</v>
      </c>
      <c r="AZ4" s="747" t="s">
        <v>162</v>
      </c>
      <c r="BA4" s="747"/>
      <c r="BB4" s="747"/>
      <c r="BC4" s="747"/>
      <c r="BD4" s="90"/>
      <c r="BE4" s="94"/>
    </row>
    <row r="5" spans="1:57" s="95" customFormat="1" ht="20.25" customHeight="1" x14ac:dyDescent="0.15">
      <c r="A5" s="93"/>
      <c r="B5" s="108"/>
      <c r="C5" s="108"/>
      <c r="D5" s="108"/>
      <c r="E5" s="108"/>
      <c r="F5" s="108"/>
      <c r="G5" s="108"/>
      <c r="H5" s="108"/>
      <c r="I5" s="108"/>
      <c r="J5" s="109"/>
      <c r="K5" s="110"/>
      <c r="L5" s="111"/>
      <c r="M5" s="111"/>
      <c r="N5" s="111"/>
      <c r="O5" s="111"/>
      <c r="P5" s="108"/>
      <c r="Q5" s="112"/>
      <c r="R5" s="112"/>
      <c r="S5" s="113"/>
      <c r="T5" s="93"/>
      <c r="U5" s="93"/>
      <c r="V5" s="93"/>
      <c r="W5" s="93"/>
      <c r="X5" s="93"/>
      <c r="Y5" s="93"/>
      <c r="Z5" s="99"/>
      <c r="AA5" s="99"/>
      <c r="AB5" s="97"/>
      <c r="AC5" s="97"/>
      <c r="AD5" s="114"/>
      <c r="AE5" s="114"/>
      <c r="AF5" s="114"/>
      <c r="AG5" s="114"/>
      <c r="AH5" s="93"/>
      <c r="AI5" s="93"/>
      <c r="AJ5" s="114" t="s">
        <v>163</v>
      </c>
      <c r="AK5" s="114"/>
      <c r="AL5" s="114"/>
      <c r="AM5" s="114"/>
      <c r="AN5" s="114"/>
      <c r="AO5" s="114"/>
      <c r="AP5" s="114"/>
      <c r="AQ5" s="114"/>
      <c r="AR5" s="103"/>
      <c r="AS5" s="103"/>
      <c r="AT5" s="115"/>
      <c r="AU5" s="114"/>
      <c r="AV5" s="761">
        <v>40</v>
      </c>
      <c r="AW5" s="762"/>
      <c r="AX5" s="115" t="s">
        <v>164</v>
      </c>
      <c r="AY5" s="114"/>
      <c r="AZ5" s="761">
        <v>160</v>
      </c>
      <c r="BA5" s="762"/>
      <c r="BB5" s="115" t="s">
        <v>165</v>
      </c>
      <c r="BC5" s="114"/>
      <c r="BD5" s="93"/>
      <c r="BE5" s="94"/>
    </row>
    <row r="6" spans="1:57" s="95" customFormat="1" ht="20.25" customHeight="1" x14ac:dyDescent="0.15">
      <c r="A6" s="93"/>
      <c r="B6" s="108"/>
      <c r="C6" s="108"/>
      <c r="D6" s="108"/>
      <c r="E6" s="108"/>
      <c r="F6" s="108"/>
      <c r="G6" s="108"/>
      <c r="H6" s="108"/>
      <c r="I6" s="108"/>
      <c r="J6" s="108"/>
      <c r="K6" s="116"/>
      <c r="L6" s="116"/>
      <c r="M6" s="116"/>
      <c r="N6" s="108"/>
      <c r="O6" s="117"/>
      <c r="P6" s="118"/>
      <c r="Q6" s="118"/>
      <c r="R6" s="119"/>
      <c r="S6" s="120"/>
      <c r="T6" s="93"/>
      <c r="U6" s="93"/>
      <c r="V6" s="93"/>
      <c r="W6" s="93"/>
      <c r="X6" s="93"/>
      <c r="Y6" s="93"/>
      <c r="Z6" s="99"/>
      <c r="AA6" s="99"/>
      <c r="AB6" s="97"/>
      <c r="AC6" s="97"/>
      <c r="AD6" s="121"/>
      <c r="AE6" s="87"/>
      <c r="AF6" s="87"/>
      <c r="AG6" s="87"/>
      <c r="AH6" s="93"/>
      <c r="AI6" s="93"/>
      <c r="AJ6" s="93"/>
      <c r="AK6" s="93"/>
      <c r="AL6" s="87"/>
      <c r="AM6" s="87"/>
      <c r="AN6" s="122"/>
      <c r="AO6" s="123"/>
      <c r="AP6" s="123"/>
      <c r="AQ6" s="124"/>
      <c r="AR6" s="124"/>
      <c r="AS6" s="124"/>
      <c r="AT6" s="124"/>
      <c r="AU6" s="124"/>
      <c r="AV6" s="124"/>
      <c r="AW6" s="114" t="s">
        <v>166</v>
      </c>
      <c r="AX6" s="114"/>
      <c r="AY6" s="114"/>
      <c r="AZ6" s="763">
        <f>DAY(EOMONTH(DATE(X2,AB2,1),0))</f>
        <v>30</v>
      </c>
      <c r="BA6" s="764"/>
      <c r="BB6" s="115" t="s">
        <v>167</v>
      </c>
      <c r="BC6" s="93"/>
      <c r="BD6" s="93"/>
      <c r="BE6" s="94"/>
    </row>
    <row r="7" spans="1:57" ht="20.25" customHeight="1" thickBot="1" x14ac:dyDescent="0.2">
      <c r="A7" s="125"/>
      <c r="B7" s="125"/>
      <c r="C7" s="126"/>
      <c r="D7" s="126"/>
      <c r="E7" s="125"/>
      <c r="F7" s="125"/>
      <c r="G7" s="127"/>
      <c r="H7" s="125"/>
      <c r="I7" s="125"/>
      <c r="J7" s="125"/>
      <c r="K7" s="125"/>
      <c r="L7" s="125"/>
      <c r="M7" s="125"/>
      <c r="N7" s="125"/>
      <c r="O7" s="125"/>
      <c r="P7" s="125"/>
      <c r="Q7" s="125"/>
      <c r="R7" s="125"/>
      <c r="S7" s="126"/>
      <c r="T7" s="125"/>
      <c r="U7" s="125"/>
      <c r="V7" s="125"/>
      <c r="W7" s="125"/>
      <c r="X7" s="125"/>
      <c r="Y7" s="125"/>
      <c r="Z7" s="125"/>
      <c r="AA7" s="125"/>
      <c r="AB7" s="125"/>
      <c r="AC7" s="125"/>
      <c r="AD7" s="125"/>
      <c r="AE7" s="125"/>
      <c r="AF7" s="125"/>
      <c r="AG7" s="125"/>
      <c r="AH7" s="125"/>
      <c r="AI7" s="125"/>
      <c r="AJ7" s="126"/>
      <c r="AK7" s="125"/>
      <c r="AL7" s="125"/>
      <c r="AM7" s="125"/>
      <c r="AN7" s="125"/>
      <c r="AO7" s="125"/>
      <c r="AP7" s="125"/>
      <c r="AQ7" s="125"/>
      <c r="AR7" s="125"/>
      <c r="AS7" s="125"/>
      <c r="AT7" s="125"/>
      <c r="AU7" s="125"/>
      <c r="AV7" s="125"/>
      <c r="AW7" s="125"/>
      <c r="AX7" s="125"/>
      <c r="AY7" s="125"/>
      <c r="AZ7" s="125"/>
      <c r="BA7" s="125"/>
      <c r="BB7" s="125"/>
      <c r="BC7" s="128"/>
      <c r="BD7" s="128"/>
      <c r="BE7" s="129"/>
    </row>
    <row r="8" spans="1:57" ht="20.25" customHeight="1" thickBot="1" x14ac:dyDescent="0.2">
      <c r="A8" s="125"/>
      <c r="B8" s="727" t="s">
        <v>246</v>
      </c>
      <c r="C8" s="730" t="s">
        <v>247</v>
      </c>
      <c r="D8" s="731"/>
      <c r="E8" s="736" t="s">
        <v>248</v>
      </c>
      <c r="F8" s="731"/>
      <c r="G8" s="736" t="s">
        <v>171</v>
      </c>
      <c r="H8" s="730"/>
      <c r="I8" s="730"/>
      <c r="J8" s="730"/>
      <c r="K8" s="731"/>
      <c r="L8" s="736" t="s">
        <v>249</v>
      </c>
      <c r="M8" s="730"/>
      <c r="N8" s="730"/>
      <c r="O8" s="739"/>
      <c r="P8" s="742" t="s">
        <v>250</v>
      </c>
      <c r="Q8" s="743"/>
      <c r="R8" s="743"/>
      <c r="S8" s="743"/>
      <c r="T8" s="743"/>
      <c r="U8" s="743"/>
      <c r="V8" s="743"/>
      <c r="W8" s="743"/>
      <c r="X8" s="743"/>
      <c r="Y8" s="743"/>
      <c r="Z8" s="743"/>
      <c r="AA8" s="743"/>
      <c r="AB8" s="743"/>
      <c r="AC8" s="743"/>
      <c r="AD8" s="743"/>
      <c r="AE8" s="743"/>
      <c r="AF8" s="743"/>
      <c r="AG8" s="743"/>
      <c r="AH8" s="743"/>
      <c r="AI8" s="743"/>
      <c r="AJ8" s="743"/>
      <c r="AK8" s="743"/>
      <c r="AL8" s="743"/>
      <c r="AM8" s="743"/>
      <c r="AN8" s="743"/>
      <c r="AO8" s="743"/>
      <c r="AP8" s="743"/>
      <c r="AQ8" s="743"/>
      <c r="AR8" s="743"/>
      <c r="AS8" s="743"/>
      <c r="AT8" s="743"/>
      <c r="AU8" s="748" t="str">
        <f>IF(AZ3="４週","(9)1～4週目の勤務時間数合計","(9)1か月の勤務時間数合計")</f>
        <v>(9)1～4週目の勤務時間数合計</v>
      </c>
      <c r="AV8" s="749"/>
      <c r="AW8" s="748" t="s">
        <v>174</v>
      </c>
      <c r="AX8" s="749"/>
      <c r="AY8" s="756" t="s">
        <v>175</v>
      </c>
      <c r="AZ8" s="756"/>
      <c r="BA8" s="756"/>
      <c r="BB8" s="756"/>
      <c r="BC8" s="756"/>
      <c r="BD8" s="756"/>
    </row>
    <row r="9" spans="1:57" ht="20.25" customHeight="1" thickBot="1" x14ac:dyDescent="0.2">
      <c r="A9" s="125"/>
      <c r="B9" s="728"/>
      <c r="C9" s="732"/>
      <c r="D9" s="733"/>
      <c r="E9" s="737"/>
      <c r="F9" s="733"/>
      <c r="G9" s="737"/>
      <c r="H9" s="732"/>
      <c r="I9" s="732"/>
      <c r="J9" s="732"/>
      <c r="K9" s="733"/>
      <c r="L9" s="737"/>
      <c r="M9" s="732"/>
      <c r="N9" s="732"/>
      <c r="O9" s="740"/>
      <c r="P9" s="758" t="s">
        <v>176</v>
      </c>
      <c r="Q9" s="759"/>
      <c r="R9" s="759"/>
      <c r="S9" s="759"/>
      <c r="T9" s="759"/>
      <c r="U9" s="759"/>
      <c r="V9" s="760"/>
      <c r="W9" s="758" t="s">
        <v>177</v>
      </c>
      <c r="X9" s="759"/>
      <c r="Y9" s="759"/>
      <c r="Z9" s="759"/>
      <c r="AA9" s="759"/>
      <c r="AB9" s="759"/>
      <c r="AC9" s="760"/>
      <c r="AD9" s="758" t="s">
        <v>178</v>
      </c>
      <c r="AE9" s="759"/>
      <c r="AF9" s="759"/>
      <c r="AG9" s="759"/>
      <c r="AH9" s="759"/>
      <c r="AI9" s="759"/>
      <c r="AJ9" s="760"/>
      <c r="AK9" s="758" t="s">
        <v>179</v>
      </c>
      <c r="AL9" s="759"/>
      <c r="AM9" s="759"/>
      <c r="AN9" s="759"/>
      <c r="AO9" s="759"/>
      <c r="AP9" s="759"/>
      <c r="AQ9" s="760"/>
      <c r="AR9" s="758" t="s">
        <v>180</v>
      </c>
      <c r="AS9" s="759"/>
      <c r="AT9" s="760"/>
      <c r="AU9" s="750"/>
      <c r="AV9" s="751"/>
      <c r="AW9" s="750"/>
      <c r="AX9" s="751"/>
      <c r="AY9" s="756"/>
      <c r="AZ9" s="756"/>
      <c r="BA9" s="756"/>
      <c r="BB9" s="756"/>
      <c r="BC9" s="756"/>
      <c r="BD9" s="756"/>
    </row>
    <row r="10" spans="1:57" ht="20.25" customHeight="1" thickBot="1" x14ac:dyDescent="0.2">
      <c r="A10" s="125"/>
      <c r="B10" s="728"/>
      <c r="C10" s="732"/>
      <c r="D10" s="733"/>
      <c r="E10" s="737"/>
      <c r="F10" s="733"/>
      <c r="G10" s="737"/>
      <c r="H10" s="732"/>
      <c r="I10" s="732"/>
      <c r="J10" s="732"/>
      <c r="K10" s="733"/>
      <c r="L10" s="737"/>
      <c r="M10" s="732"/>
      <c r="N10" s="732"/>
      <c r="O10" s="740"/>
      <c r="P10" s="131">
        <f>DAY(DATE($X$2,$AB$2,1))</f>
        <v>1</v>
      </c>
      <c r="Q10" s="132">
        <f>DAY(DATE($X$2,$AB$2,2))</f>
        <v>2</v>
      </c>
      <c r="R10" s="132">
        <f>DAY(DATE($X$2,$AB$2,3))</f>
        <v>3</v>
      </c>
      <c r="S10" s="132">
        <f>DAY(DATE($X$2,$AB$2,4))</f>
        <v>4</v>
      </c>
      <c r="T10" s="132">
        <f>DAY(DATE($X$2,$AB$2,5))</f>
        <v>5</v>
      </c>
      <c r="U10" s="132">
        <f>DAY(DATE($X$2,$AB$2,6))</f>
        <v>6</v>
      </c>
      <c r="V10" s="133">
        <f>DAY(DATE($X$2,$AB$2,7))</f>
        <v>7</v>
      </c>
      <c r="W10" s="131">
        <f>DAY(DATE($X$2,$AB$2,8))</f>
        <v>8</v>
      </c>
      <c r="X10" s="132">
        <f>DAY(DATE($X$2,$AB$2,9))</f>
        <v>9</v>
      </c>
      <c r="Y10" s="132">
        <f>DAY(DATE($X$2,$AB$2,10))</f>
        <v>10</v>
      </c>
      <c r="Z10" s="132">
        <f>DAY(DATE($X$2,$AB$2,11))</f>
        <v>11</v>
      </c>
      <c r="AA10" s="132">
        <f>DAY(DATE($X$2,$AB$2,12))</f>
        <v>12</v>
      </c>
      <c r="AB10" s="132">
        <f>DAY(DATE($X$2,$AB$2,13))</f>
        <v>13</v>
      </c>
      <c r="AC10" s="133">
        <f>DAY(DATE($X$2,$AB$2,14))</f>
        <v>14</v>
      </c>
      <c r="AD10" s="131">
        <f>DAY(DATE($X$2,$AB$2,15))</f>
        <v>15</v>
      </c>
      <c r="AE10" s="132">
        <f>DAY(DATE($X$2,$AB$2,16))</f>
        <v>16</v>
      </c>
      <c r="AF10" s="132">
        <f>DAY(DATE($X$2,$AB$2,17))</f>
        <v>17</v>
      </c>
      <c r="AG10" s="132">
        <f>DAY(DATE($X$2,$AB$2,18))</f>
        <v>18</v>
      </c>
      <c r="AH10" s="132">
        <f>DAY(DATE($X$2,$AB$2,19))</f>
        <v>19</v>
      </c>
      <c r="AI10" s="132">
        <f>DAY(DATE($X$2,$AB$2,20))</f>
        <v>20</v>
      </c>
      <c r="AJ10" s="133">
        <f>DAY(DATE($X$2,$AB$2,21))</f>
        <v>21</v>
      </c>
      <c r="AK10" s="131">
        <f>DAY(DATE($X$2,$AB$2,22))</f>
        <v>22</v>
      </c>
      <c r="AL10" s="132">
        <f>DAY(DATE($X$2,$AB$2,23))</f>
        <v>23</v>
      </c>
      <c r="AM10" s="132">
        <f>DAY(DATE($X$2,$AB$2,24))</f>
        <v>24</v>
      </c>
      <c r="AN10" s="132">
        <f>DAY(DATE($X$2,$AB$2,25))</f>
        <v>25</v>
      </c>
      <c r="AO10" s="132">
        <f>DAY(DATE($X$2,$AB$2,26))</f>
        <v>26</v>
      </c>
      <c r="AP10" s="132">
        <f>DAY(DATE($X$2,$AB$2,27))</f>
        <v>27</v>
      </c>
      <c r="AQ10" s="133">
        <f>DAY(DATE($X$2,$AB$2,28))</f>
        <v>28</v>
      </c>
      <c r="AR10" s="131" t="str">
        <f>IF(AZ3="暦月",IF(DAY(DATE($X$2,$AB$2,29))=29,29,""),"")</f>
        <v/>
      </c>
      <c r="AS10" s="132" t="str">
        <f>IF(AZ3="暦月",IF(DAY(DATE($X$2,$AB$2,30))=30,30,""),"")</f>
        <v/>
      </c>
      <c r="AT10" s="133" t="str">
        <f>IF(AZ3="暦月",IF(DAY(DATE($X$2,$AB$2,31))=31,31,""),"")</f>
        <v/>
      </c>
      <c r="AU10" s="750"/>
      <c r="AV10" s="751"/>
      <c r="AW10" s="750"/>
      <c r="AX10" s="751"/>
      <c r="AY10" s="756"/>
      <c r="AZ10" s="756"/>
      <c r="BA10" s="756"/>
      <c r="BB10" s="756"/>
      <c r="BC10" s="756"/>
      <c r="BD10" s="756"/>
    </row>
    <row r="11" spans="1:57" ht="20.25" hidden="1" customHeight="1" thickBot="1" x14ac:dyDescent="0.2">
      <c r="A11" s="125"/>
      <c r="B11" s="728"/>
      <c r="C11" s="732"/>
      <c r="D11" s="733"/>
      <c r="E11" s="737"/>
      <c r="F11" s="733"/>
      <c r="G11" s="737"/>
      <c r="H11" s="732"/>
      <c r="I11" s="732"/>
      <c r="J11" s="732"/>
      <c r="K11" s="733"/>
      <c r="L11" s="737"/>
      <c r="M11" s="732"/>
      <c r="N11" s="732"/>
      <c r="O11" s="740"/>
      <c r="P11" s="131">
        <f>WEEKDAY(DATE($X$2,$AB$2,1))</f>
        <v>2</v>
      </c>
      <c r="Q11" s="132">
        <f>WEEKDAY(DATE($X$2,$AB$2,2))</f>
        <v>3</v>
      </c>
      <c r="R11" s="132">
        <f>WEEKDAY(DATE($X$2,$AB$2,3))</f>
        <v>4</v>
      </c>
      <c r="S11" s="132">
        <f>WEEKDAY(DATE($X$2,$AB$2,4))</f>
        <v>5</v>
      </c>
      <c r="T11" s="132">
        <f>WEEKDAY(DATE($X$2,$AB$2,5))</f>
        <v>6</v>
      </c>
      <c r="U11" s="132">
        <f>WEEKDAY(DATE($X$2,$AB$2,6))</f>
        <v>7</v>
      </c>
      <c r="V11" s="133">
        <f>WEEKDAY(DATE($X$2,$AB$2,7))</f>
        <v>1</v>
      </c>
      <c r="W11" s="131">
        <f>WEEKDAY(DATE($X$2,$AB$2,8))</f>
        <v>2</v>
      </c>
      <c r="X11" s="132">
        <f>WEEKDAY(DATE($X$2,$AB$2,9))</f>
        <v>3</v>
      </c>
      <c r="Y11" s="132">
        <f>WEEKDAY(DATE($X$2,$AB$2,10))</f>
        <v>4</v>
      </c>
      <c r="Z11" s="132">
        <f>WEEKDAY(DATE($X$2,$AB$2,11))</f>
        <v>5</v>
      </c>
      <c r="AA11" s="132">
        <f>WEEKDAY(DATE($X$2,$AB$2,12))</f>
        <v>6</v>
      </c>
      <c r="AB11" s="132">
        <f>WEEKDAY(DATE($X$2,$AB$2,13))</f>
        <v>7</v>
      </c>
      <c r="AC11" s="133">
        <f>WEEKDAY(DATE($X$2,$AB$2,14))</f>
        <v>1</v>
      </c>
      <c r="AD11" s="131">
        <f>WEEKDAY(DATE($X$2,$AB$2,15))</f>
        <v>2</v>
      </c>
      <c r="AE11" s="132">
        <f>WEEKDAY(DATE($X$2,$AB$2,16))</f>
        <v>3</v>
      </c>
      <c r="AF11" s="132">
        <f>WEEKDAY(DATE($X$2,$AB$2,17))</f>
        <v>4</v>
      </c>
      <c r="AG11" s="132">
        <f>WEEKDAY(DATE($X$2,$AB$2,18))</f>
        <v>5</v>
      </c>
      <c r="AH11" s="132">
        <f>WEEKDAY(DATE($X$2,$AB$2,19))</f>
        <v>6</v>
      </c>
      <c r="AI11" s="132">
        <f>WEEKDAY(DATE($X$2,$AB$2,20))</f>
        <v>7</v>
      </c>
      <c r="AJ11" s="133">
        <f>WEEKDAY(DATE($X$2,$AB$2,21))</f>
        <v>1</v>
      </c>
      <c r="AK11" s="131">
        <f>WEEKDAY(DATE($X$2,$AB$2,22))</f>
        <v>2</v>
      </c>
      <c r="AL11" s="132">
        <f>WEEKDAY(DATE($X$2,$AB$2,23))</f>
        <v>3</v>
      </c>
      <c r="AM11" s="132">
        <f>WEEKDAY(DATE($X$2,$AB$2,24))</f>
        <v>4</v>
      </c>
      <c r="AN11" s="132">
        <f>WEEKDAY(DATE($X$2,$AB$2,25))</f>
        <v>5</v>
      </c>
      <c r="AO11" s="132">
        <f>WEEKDAY(DATE($X$2,$AB$2,26))</f>
        <v>6</v>
      </c>
      <c r="AP11" s="132">
        <f>WEEKDAY(DATE($X$2,$AB$2,27))</f>
        <v>7</v>
      </c>
      <c r="AQ11" s="133">
        <f>WEEKDAY(DATE($X$2,$AB$2,28))</f>
        <v>1</v>
      </c>
      <c r="AR11" s="131">
        <f>IF(AR10=29,WEEKDAY(DATE($X$2,$AB$2,29)),0)</f>
        <v>0</v>
      </c>
      <c r="AS11" s="132">
        <f>IF(AS10=30,WEEKDAY(DATE($X$2,$AB$2,30)),0)</f>
        <v>0</v>
      </c>
      <c r="AT11" s="133">
        <f>IF(AT10=31,WEEKDAY(DATE($X$2,$AB$2,31)),0)</f>
        <v>0</v>
      </c>
      <c r="AU11" s="752"/>
      <c r="AV11" s="753"/>
      <c r="AW11" s="752"/>
      <c r="AX11" s="753"/>
      <c r="AY11" s="757"/>
      <c r="AZ11" s="757"/>
      <c r="BA11" s="757"/>
      <c r="BB11" s="757"/>
      <c r="BC11" s="757"/>
      <c r="BD11" s="757"/>
    </row>
    <row r="12" spans="1:57" ht="20.25" customHeight="1" thickBot="1" x14ac:dyDescent="0.2">
      <c r="A12" s="125"/>
      <c r="B12" s="729"/>
      <c r="C12" s="734"/>
      <c r="D12" s="735"/>
      <c r="E12" s="738"/>
      <c r="F12" s="735"/>
      <c r="G12" s="738"/>
      <c r="H12" s="734"/>
      <c r="I12" s="734"/>
      <c r="J12" s="734"/>
      <c r="K12" s="735"/>
      <c r="L12" s="738"/>
      <c r="M12" s="734"/>
      <c r="N12" s="734"/>
      <c r="O12" s="741"/>
      <c r="P12" s="135" t="str">
        <f t="shared" ref="P12:AQ12" si="0">IF(P11=1,"日",IF(P11=2,"月",IF(P11=3,"火",IF(P11=4,"水",IF(P11=5,"木",IF(P11=6,"金","土"))))))</f>
        <v>月</v>
      </c>
      <c r="Q12" s="136" t="str">
        <f t="shared" si="0"/>
        <v>火</v>
      </c>
      <c r="R12" s="136" t="str">
        <f t="shared" si="0"/>
        <v>水</v>
      </c>
      <c r="S12" s="136" t="str">
        <f t="shared" si="0"/>
        <v>木</v>
      </c>
      <c r="T12" s="136" t="str">
        <f t="shared" si="0"/>
        <v>金</v>
      </c>
      <c r="U12" s="136" t="str">
        <f t="shared" si="0"/>
        <v>土</v>
      </c>
      <c r="V12" s="137" t="str">
        <f t="shared" si="0"/>
        <v>日</v>
      </c>
      <c r="W12" s="135" t="str">
        <f t="shared" si="0"/>
        <v>月</v>
      </c>
      <c r="X12" s="136" t="str">
        <f t="shared" si="0"/>
        <v>火</v>
      </c>
      <c r="Y12" s="136" t="str">
        <f t="shared" si="0"/>
        <v>水</v>
      </c>
      <c r="Z12" s="136" t="str">
        <f t="shared" si="0"/>
        <v>木</v>
      </c>
      <c r="AA12" s="136" t="str">
        <f t="shared" si="0"/>
        <v>金</v>
      </c>
      <c r="AB12" s="136" t="str">
        <f t="shared" si="0"/>
        <v>土</v>
      </c>
      <c r="AC12" s="137" t="str">
        <f t="shared" si="0"/>
        <v>日</v>
      </c>
      <c r="AD12" s="135" t="str">
        <f t="shared" si="0"/>
        <v>月</v>
      </c>
      <c r="AE12" s="136" t="str">
        <f t="shared" si="0"/>
        <v>火</v>
      </c>
      <c r="AF12" s="136" t="str">
        <f t="shared" si="0"/>
        <v>水</v>
      </c>
      <c r="AG12" s="136" t="str">
        <f t="shared" si="0"/>
        <v>木</v>
      </c>
      <c r="AH12" s="136" t="str">
        <f t="shared" si="0"/>
        <v>金</v>
      </c>
      <c r="AI12" s="136" t="str">
        <f t="shared" si="0"/>
        <v>土</v>
      </c>
      <c r="AJ12" s="137" t="str">
        <f t="shared" si="0"/>
        <v>日</v>
      </c>
      <c r="AK12" s="135" t="str">
        <f t="shared" si="0"/>
        <v>月</v>
      </c>
      <c r="AL12" s="136" t="str">
        <f t="shared" si="0"/>
        <v>火</v>
      </c>
      <c r="AM12" s="136" t="str">
        <f t="shared" si="0"/>
        <v>水</v>
      </c>
      <c r="AN12" s="136" t="str">
        <f t="shared" si="0"/>
        <v>木</v>
      </c>
      <c r="AO12" s="136" t="str">
        <f t="shared" si="0"/>
        <v>金</v>
      </c>
      <c r="AP12" s="136" t="str">
        <f t="shared" si="0"/>
        <v>土</v>
      </c>
      <c r="AQ12" s="137" t="str">
        <f t="shared" si="0"/>
        <v>日</v>
      </c>
      <c r="AR12" s="136" t="str">
        <f>IF(AR11=1,"日",IF(AR11=2,"月",IF(AR11=3,"火",IF(AR11=4,"水",IF(AR11=5,"木",IF(AR11=6,"金",IF(AR11=0,"","土")))))))</f>
        <v/>
      </c>
      <c r="AS12" s="136" t="str">
        <f>IF(AS11=1,"日",IF(AS11=2,"月",IF(AS11=3,"火",IF(AS11=4,"水",IF(AS11=5,"木",IF(AS11=6,"金",IF(AS11=0,"","土")))))))</f>
        <v/>
      </c>
      <c r="AT12" s="136" t="str">
        <f>IF(AT11=1,"日",IF(AT11=2,"月",IF(AT11=3,"火",IF(AT11=4,"水",IF(AT11=5,"木",IF(AT11=6,"金",IF(AT11=0,"","土")))))))</f>
        <v/>
      </c>
      <c r="AU12" s="754"/>
      <c r="AV12" s="755"/>
      <c r="AW12" s="754"/>
      <c r="AX12" s="755"/>
      <c r="AY12" s="756"/>
      <c r="AZ12" s="756"/>
      <c r="BA12" s="756"/>
      <c r="BB12" s="756"/>
      <c r="BC12" s="756"/>
      <c r="BD12" s="756"/>
    </row>
    <row r="13" spans="1:57" ht="39.950000000000003" customHeight="1" x14ac:dyDescent="0.15">
      <c r="A13" s="125"/>
      <c r="B13" s="177">
        <v>1</v>
      </c>
      <c r="C13" s="785"/>
      <c r="D13" s="786"/>
      <c r="E13" s="787"/>
      <c r="F13" s="788"/>
      <c r="G13" s="789"/>
      <c r="H13" s="790"/>
      <c r="I13" s="790"/>
      <c r="J13" s="790"/>
      <c r="K13" s="791"/>
      <c r="L13" s="792"/>
      <c r="M13" s="793"/>
      <c r="N13" s="793"/>
      <c r="O13" s="794"/>
      <c r="P13" s="140"/>
      <c r="Q13" s="141"/>
      <c r="R13" s="141"/>
      <c r="S13" s="141"/>
      <c r="T13" s="141"/>
      <c r="U13" s="141"/>
      <c r="V13" s="142"/>
      <c r="W13" s="140"/>
      <c r="X13" s="141"/>
      <c r="Y13" s="141"/>
      <c r="Z13" s="141"/>
      <c r="AA13" s="141"/>
      <c r="AB13" s="141"/>
      <c r="AC13" s="142"/>
      <c r="AD13" s="140"/>
      <c r="AE13" s="141"/>
      <c r="AF13" s="141"/>
      <c r="AG13" s="141"/>
      <c r="AH13" s="141"/>
      <c r="AI13" s="141"/>
      <c r="AJ13" s="142"/>
      <c r="AK13" s="140"/>
      <c r="AL13" s="141"/>
      <c r="AM13" s="141"/>
      <c r="AN13" s="141"/>
      <c r="AO13" s="141"/>
      <c r="AP13" s="141"/>
      <c r="AQ13" s="142"/>
      <c r="AR13" s="140"/>
      <c r="AS13" s="141"/>
      <c r="AT13" s="142"/>
      <c r="AU13" s="795">
        <f t="shared" ref="AU13:AU76" si="1">IF($AZ$3="４週",SUM(P13:AQ13),IF($AZ$3="暦月",SUM(P13:AT13),""))</f>
        <v>0</v>
      </c>
      <c r="AV13" s="796"/>
      <c r="AW13" s="797">
        <f t="shared" ref="AW13:AW76" si="2">IF($AZ$3="４週",AU13/4,IF($AZ$3="暦月",AU13/($AZ$6/7),""))</f>
        <v>0</v>
      </c>
      <c r="AX13" s="798"/>
      <c r="AY13" s="765"/>
      <c r="AZ13" s="766"/>
      <c r="BA13" s="766"/>
      <c r="BB13" s="766"/>
      <c r="BC13" s="766"/>
      <c r="BD13" s="767"/>
    </row>
    <row r="14" spans="1:57" ht="39.950000000000003" customHeight="1" x14ac:dyDescent="0.15">
      <c r="A14" s="125"/>
      <c r="B14" s="143">
        <f t="shared" ref="B14:B77" si="3">B13+1</f>
        <v>2</v>
      </c>
      <c r="C14" s="768"/>
      <c r="D14" s="769"/>
      <c r="E14" s="770"/>
      <c r="F14" s="771"/>
      <c r="G14" s="772"/>
      <c r="H14" s="773"/>
      <c r="I14" s="773"/>
      <c r="J14" s="773"/>
      <c r="K14" s="774"/>
      <c r="L14" s="775"/>
      <c r="M14" s="776"/>
      <c r="N14" s="776"/>
      <c r="O14" s="777"/>
      <c r="P14" s="144"/>
      <c r="Q14" s="145"/>
      <c r="R14" s="145"/>
      <c r="S14" s="145"/>
      <c r="T14" s="145"/>
      <c r="U14" s="145"/>
      <c r="V14" s="146"/>
      <c r="W14" s="144"/>
      <c r="X14" s="145"/>
      <c r="Y14" s="145"/>
      <c r="Z14" s="145"/>
      <c r="AA14" s="145"/>
      <c r="AB14" s="145"/>
      <c r="AC14" s="146"/>
      <c r="AD14" s="144"/>
      <c r="AE14" s="145"/>
      <c r="AF14" s="145"/>
      <c r="AG14" s="145"/>
      <c r="AH14" s="145"/>
      <c r="AI14" s="145"/>
      <c r="AJ14" s="146"/>
      <c r="AK14" s="144"/>
      <c r="AL14" s="145"/>
      <c r="AM14" s="145"/>
      <c r="AN14" s="145"/>
      <c r="AO14" s="145"/>
      <c r="AP14" s="145"/>
      <c r="AQ14" s="146"/>
      <c r="AR14" s="144"/>
      <c r="AS14" s="145"/>
      <c r="AT14" s="146"/>
      <c r="AU14" s="778">
        <f t="shared" si="1"/>
        <v>0</v>
      </c>
      <c r="AV14" s="779"/>
      <c r="AW14" s="780">
        <f t="shared" si="2"/>
        <v>0</v>
      </c>
      <c r="AX14" s="781"/>
      <c r="AY14" s="782"/>
      <c r="AZ14" s="783"/>
      <c r="BA14" s="783"/>
      <c r="BB14" s="783"/>
      <c r="BC14" s="783"/>
      <c r="BD14" s="784"/>
    </row>
    <row r="15" spans="1:57" ht="39.950000000000003" customHeight="1" x14ac:dyDescent="0.15">
      <c r="A15" s="125"/>
      <c r="B15" s="143">
        <f t="shared" si="3"/>
        <v>3</v>
      </c>
      <c r="C15" s="768"/>
      <c r="D15" s="769"/>
      <c r="E15" s="770"/>
      <c r="F15" s="771"/>
      <c r="G15" s="772"/>
      <c r="H15" s="773"/>
      <c r="I15" s="773"/>
      <c r="J15" s="773"/>
      <c r="K15" s="774"/>
      <c r="L15" s="775"/>
      <c r="M15" s="776"/>
      <c r="N15" s="776"/>
      <c r="O15" s="777"/>
      <c r="P15" s="144"/>
      <c r="Q15" s="145"/>
      <c r="R15" s="145"/>
      <c r="S15" s="145"/>
      <c r="T15" s="145"/>
      <c r="U15" s="145"/>
      <c r="V15" s="146"/>
      <c r="W15" s="144"/>
      <c r="X15" s="145"/>
      <c r="Y15" s="145"/>
      <c r="Z15" s="145"/>
      <c r="AA15" s="145"/>
      <c r="AB15" s="145"/>
      <c r="AC15" s="146"/>
      <c r="AD15" s="144"/>
      <c r="AE15" s="145"/>
      <c r="AF15" s="145"/>
      <c r="AG15" s="145"/>
      <c r="AH15" s="145"/>
      <c r="AI15" s="145"/>
      <c r="AJ15" s="146"/>
      <c r="AK15" s="144"/>
      <c r="AL15" s="145"/>
      <c r="AM15" s="145"/>
      <c r="AN15" s="145"/>
      <c r="AO15" s="145"/>
      <c r="AP15" s="145"/>
      <c r="AQ15" s="146"/>
      <c r="AR15" s="144"/>
      <c r="AS15" s="145"/>
      <c r="AT15" s="146"/>
      <c r="AU15" s="778">
        <f t="shared" si="1"/>
        <v>0</v>
      </c>
      <c r="AV15" s="779"/>
      <c r="AW15" s="780">
        <f t="shared" si="2"/>
        <v>0</v>
      </c>
      <c r="AX15" s="781"/>
      <c r="AY15" s="782"/>
      <c r="AZ15" s="783"/>
      <c r="BA15" s="783"/>
      <c r="BB15" s="783"/>
      <c r="BC15" s="783"/>
      <c r="BD15" s="784"/>
    </row>
    <row r="16" spans="1:57" ht="39.950000000000003" customHeight="1" x14ac:dyDescent="0.15">
      <c r="A16" s="125"/>
      <c r="B16" s="143">
        <f t="shared" si="3"/>
        <v>4</v>
      </c>
      <c r="C16" s="768"/>
      <c r="D16" s="769"/>
      <c r="E16" s="770"/>
      <c r="F16" s="771"/>
      <c r="G16" s="772"/>
      <c r="H16" s="773"/>
      <c r="I16" s="773"/>
      <c r="J16" s="773"/>
      <c r="K16" s="774"/>
      <c r="L16" s="775"/>
      <c r="M16" s="776"/>
      <c r="N16" s="776"/>
      <c r="O16" s="777"/>
      <c r="P16" s="144"/>
      <c r="Q16" s="145"/>
      <c r="R16" s="145"/>
      <c r="S16" s="145"/>
      <c r="T16" s="145"/>
      <c r="U16" s="145"/>
      <c r="V16" s="146"/>
      <c r="W16" s="144"/>
      <c r="X16" s="145"/>
      <c r="Y16" s="145"/>
      <c r="Z16" s="145"/>
      <c r="AA16" s="145"/>
      <c r="AB16" s="145"/>
      <c r="AC16" s="146"/>
      <c r="AD16" s="144"/>
      <c r="AE16" s="145"/>
      <c r="AF16" s="145"/>
      <c r="AG16" s="145"/>
      <c r="AH16" s="145"/>
      <c r="AI16" s="145"/>
      <c r="AJ16" s="146"/>
      <c r="AK16" s="144"/>
      <c r="AL16" s="145"/>
      <c r="AM16" s="145"/>
      <c r="AN16" s="145"/>
      <c r="AO16" s="145"/>
      <c r="AP16" s="145"/>
      <c r="AQ16" s="146"/>
      <c r="AR16" s="144"/>
      <c r="AS16" s="145"/>
      <c r="AT16" s="146"/>
      <c r="AU16" s="778">
        <f t="shared" si="1"/>
        <v>0</v>
      </c>
      <c r="AV16" s="779"/>
      <c r="AW16" s="780">
        <f t="shared" si="2"/>
        <v>0</v>
      </c>
      <c r="AX16" s="781"/>
      <c r="AY16" s="782"/>
      <c r="AZ16" s="783"/>
      <c r="BA16" s="783"/>
      <c r="BB16" s="783"/>
      <c r="BC16" s="783"/>
      <c r="BD16" s="784"/>
    </row>
    <row r="17" spans="1:56" ht="39.950000000000003" customHeight="1" x14ac:dyDescent="0.15">
      <c r="A17" s="125"/>
      <c r="B17" s="143">
        <f t="shared" si="3"/>
        <v>5</v>
      </c>
      <c r="C17" s="768"/>
      <c r="D17" s="769"/>
      <c r="E17" s="770"/>
      <c r="F17" s="771"/>
      <c r="G17" s="772"/>
      <c r="H17" s="773"/>
      <c r="I17" s="773"/>
      <c r="J17" s="773"/>
      <c r="K17" s="774"/>
      <c r="L17" s="775"/>
      <c r="M17" s="776"/>
      <c r="N17" s="776"/>
      <c r="O17" s="777"/>
      <c r="P17" s="144"/>
      <c r="Q17" s="145"/>
      <c r="R17" s="145"/>
      <c r="S17" s="145"/>
      <c r="T17" s="145"/>
      <c r="U17" s="145"/>
      <c r="V17" s="146"/>
      <c r="W17" s="144"/>
      <c r="X17" s="145"/>
      <c r="Y17" s="145"/>
      <c r="Z17" s="145"/>
      <c r="AA17" s="145"/>
      <c r="AB17" s="145"/>
      <c r="AC17" s="146"/>
      <c r="AD17" s="144"/>
      <c r="AE17" s="145"/>
      <c r="AF17" s="145"/>
      <c r="AG17" s="145"/>
      <c r="AH17" s="145"/>
      <c r="AI17" s="145"/>
      <c r="AJ17" s="146"/>
      <c r="AK17" s="144"/>
      <c r="AL17" s="145"/>
      <c r="AM17" s="145"/>
      <c r="AN17" s="145"/>
      <c r="AO17" s="145"/>
      <c r="AP17" s="145"/>
      <c r="AQ17" s="146"/>
      <c r="AR17" s="144"/>
      <c r="AS17" s="145"/>
      <c r="AT17" s="146"/>
      <c r="AU17" s="778">
        <f t="shared" si="1"/>
        <v>0</v>
      </c>
      <c r="AV17" s="779"/>
      <c r="AW17" s="780">
        <f t="shared" si="2"/>
        <v>0</v>
      </c>
      <c r="AX17" s="781"/>
      <c r="AY17" s="782"/>
      <c r="AZ17" s="783"/>
      <c r="BA17" s="783"/>
      <c r="BB17" s="783"/>
      <c r="BC17" s="783"/>
      <c r="BD17" s="784"/>
    </row>
    <row r="18" spans="1:56" ht="39.950000000000003" customHeight="1" x14ac:dyDescent="0.15">
      <c r="A18" s="125"/>
      <c r="B18" s="143">
        <f t="shared" si="3"/>
        <v>6</v>
      </c>
      <c r="C18" s="768"/>
      <c r="D18" s="769"/>
      <c r="E18" s="770"/>
      <c r="F18" s="771"/>
      <c r="G18" s="772"/>
      <c r="H18" s="773"/>
      <c r="I18" s="773"/>
      <c r="J18" s="773"/>
      <c r="K18" s="774"/>
      <c r="L18" s="775"/>
      <c r="M18" s="776"/>
      <c r="N18" s="776"/>
      <c r="O18" s="777"/>
      <c r="P18" s="144"/>
      <c r="Q18" s="145"/>
      <c r="R18" s="145"/>
      <c r="S18" s="145"/>
      <c r="T18" s="145"/>
      <c r="U18" s="145"/>
      <c r="V18" s="146"/>
      <c r="W18" s="144"/>
      <c r="X18" s="145"/>
      <c r="Y18" s="145"/>
      <c r="Z18" s="145"/>
      <c r="AA18" s="145"/>
      <c r="AB18" s="145"/>
      <c r="AC18" s="146"/>
      <c r="AD18" s="144"/>
      <c r="AE18" s="145"/>
      <c r="AF18" s="145"/>
      <c r="AG18" s="145"/>
      <c r="AH18" s="145"/>
      <c r="AI18" s="145"/>
      <c r="AJ18" s="146"/>
      <c r="AK18" s="144"/>
      <c r="AL18" s="145"/>
      <c r="AM18" s="145"/>
      <c r="AN18" s="145"/>
      <c r="AO18" s="145"/>
      <c r="AP18" s="145"/>
      <c r="AQ18" s="146"/>
      <c r="AR18" s="144"/>
      <c r="AS18" s="145"/>
      <c r="AT18" s="146"/>
      <c r="AU18" s="778">
        <f t="shared" si="1"/>
        <v>0</v>
      </c>
      <c r="AV18" s="779"/>
      <c r="AW18" s="780">
        <f t="shared" si="2"/>
        <v>0</v>
      </c>
      <c r="AX18" s="781"/>
      <c r="AY18" s="782"/>
      <c r="AZ18" s="783"/>
      <c r="BA18" s="783"/>
      <c r="BB18" s="783"/>
      <c r="BC18" s="783"/>
      <c r="BD18" s="784"/>
    </row>
    <row r="19" spans="1:56" ht="39.950000000000003" customHeight="1" x14ac:dyDescent="0.15">
      <c r="A19" s="125"/>
      <c r="B19" s="143">
        <f t="shared" si="3"/>
        <v>7</v>
      </c>
      <c r="C19" s="768"/>
      <c r="D19" s="769"/>
      <c r="E19" s="770"/>
      <c r="F19" s="771"/>
      <c r="G19" s="772"/>
      <c r="H19" s="773"/>
      <c r="I19" s="773"/>
      <c r="J19" s="773"/>
      <c r="K19" s="774"/>
      <c r="L19" s="775"/>
      <c r="M19" s="776"/>
      <c r="N19" s="776"/>
      <c r="O19" s="777"/>
      <c r="P19" s="144"/>
      <c r="Q19" s="145"/>
      <c r="R19" s="145"/>
      <c r="S19" s="145"/>
      <c r="T19" s="145"/>
      <c r="U19" s="145"/>
      <c r="V19" s="146"/>
      <c r="W19" s="144"/>
      <c r="X19" s="145"/>
      <c r="Y19" s="145"/>
      <c r="Z19" s="145"/>
      <c r="AA19" s="145"/>
      <c r="AB19" s="145"/>
      <c r="AC19" s="146"/>
      <c r="AD19" s="144"/>
      <c r="AE19" s="145"/>
      <c r="AF19" s="145"/>
      <c r="AG19" s="145"/>
      <c r="AH19" s="145"/>
      <c r="AI19" s="145"/>
      <c r="AJ19" s="146"/>
      <c r="AK19" s="144"/>
      <c r="AL19" s="145"/>
      <c r="AM19" s="145"/>
      <c r="AN19" s="145"/>
      <c r="AO19" s="145"/>
      <c r="AP19" s="145"/>
      <c r="AQ19" s="146"/>
      <c r="AR19" s="144"/>
      <c r="AS19" s="145"/>
      <c r="AT19" s="146"/>
      <c r="AU19" s="778">
        <f t="shared" si="1"/>
        <v>0</v>
      </c>
      <c r="AV19" s="779"/>
      <c r="AW19" s="780">
        <f t="shared" si="2"/>
        <v>0</v>
      </c>
      <c r="AX19" s="781"/>
      <c r="AY19" s="782"/>
      <c r="AZ19" s="783"/>
      <c r="BA19" s="783"/>
      <c r="BB19" s="783"/>
      <c r="BC19" s="783"/>
      <c r="BD19" s="784"/>
    </row>
    <row r="20" spans="1:56" ht="39.950000000000003" customHeight="1" x14ac:dyDescent="0.15">
      <c r="A20" s="125"/>
      <c r="B20" s="143">
        <f t="shared" si="3"/>
        <v>8</v>
      </c>
      <c r="C20" s="768"/>
      <c r="D20" s="769"/>
      <c r="E20" s="770"/>
      <c r="F20" s="771"/>
      <c r="G20" s="772"/>
      <c r="H20" s="773"/>
      <c r="I20" s="773"/>
      <c r="J20" s="773"/>
      <c r="K20" s="774"/>
      <c r="L20" s="775"/>
      <c r="M20" s="776"/>
      <c r="N20" s="776"/>
      <c r="O20" s="777"/>
      <c r="P20" s="144"/>
      <c r="Q20" s="145"/>
      <c r="R20" s="145"/>
      <c r="S20" s="145"/>
      <c r="T20" s="145"/>
      <c r="U20" s="145"/>
      <c r="V20" s="146"/>
      <c r="W20" s="144"/>
      <c r="X20" s="145"/>
      <c r="Y20" s="145"/>
      <c r="Z20" s="145"/>
      <c r="AA20" s="145"/>
      <c r="AB20" s="145"/>
      <c r="AC20" s="146"/>
      <c r="AD20" s="144"/>
      <c r="AE20" s="145"/>
      <c r="AF20" s="145"/>
      <c r="AG20" s="145"/>
      <c r="AH20" s="145"/>
      <c r="AI20" s="145"/>
      <c r="AJ20" s="146"/>
      <c r="AK20" s="144"/>
      <c r="AL20" s="145"/>
      <c r="AM20" s="145"/>
      <c r="AN20" s="145"/>
      <c r="AO20" s="145"/>
      <c r="AP20" s="145"/>
      <c r="AQ20" s="146"/>
      <c r="AR20" s="144"/>
      <c r="AS20" s="145"/>
      <c r="AT20" s="146"/>
      <c r="AU20" s="778">
        <f t="shared" si="1"/>
        <v>0</v>
      </c>
      <c r="AV20" s="779"/>
      <c r="AW20" s="780">
        <f t="shared" si="2"/>
        <v>0</v>
      </c>
      <c r="AX20" s="781"/>
      <c r="AY20" s="782"/>
      <c r="AZ20" s="783"/>
      <c r="BA20" s="783"/>
      <c r="BB20" s="783"/>
      <c r="BC20" s="783"/>
      <c r="BD20" s="784"/>
    </row>
    <row r="21" spans="1:56" ht="39.950000000000003" customHeight="1" x14ac:dyDescent="0.15">
      <c r="A21" s="125"/>
      <c r="B21" s="143">
        <f t="shared" si="3"/>
        <v>9</v>
      </c>
      <c r="C21" s="768"/>
      <c r="D21" s="769"/>
      <c r="E21" s="770"/>
      <c r="F21" s="771"/>
      <c r="G21" s="772"/>
      <c r="H21" s="773"/>
      <c r="I21" s="773"/>
      <c r="J21" s="773"/>
      <c r="K21" s="774"/>
      <c r="L21" s="775"/>
      <c r="M21" s="776"/>
      <c r="N21" s="776"/>
      <c r="O21" s="777"/>
      <c r="P21" s="144"/>
      <c r="Q21" s="145"/>
      <c r="R21" s="145"/>
      <c r="S21" s="145"/>
      <c r="T21" s="145"/>
      <c r="U21" s="145"/>
      <c r="V21" s="146"/>
      <c r="W21" s="144"/>
      <c r="X21" s="145"/>
      <c r="Y21" s="145"/>
      <c r="Z21" s="145"/>
      <c r="AA21" s="145"/>
      <c r="AB21" s="145"/>
      <c r="AC21" s="146"/>
      <c r="AD21" s="144"/>
      <c r="AE21" s="145"/>
      <c r="AF21" s="145"/>
      <c r="AG21" s="145"/>
      <c r="AH21" s="145"/>
      <c r="AI21" s="145"/>
      <c r="AJ21" s="146"/>
      <c r="AK21" s="144"/>
      <c r="AL21" s="145"/>
      <c r="AM21" s="145"/>
      <c r="AN21" s="145"/>
      <c r="AO21" s="145"/>
      <c r="AP21" s="145"/>
      <c r="AQ21" s="146"/>
      <c r="AR21" s="144"/>
      <c r="AS21" s="145"/>
      <c r="AT21" s="146"/>
      <c r="AU21" s="778">
        <f t="shared" si="1"/>
        <v>0</v>
      </c>
      <c r="AV21" s="779"/>
      <c r="AW21" s="780">
        <f t="shared" si="2"/>
        <v>0</v>
      </c>
      <c r="AX21" s="781"/>
      <c r="AY21" s="782"/>
      <c r="AZ21" s="783"/>
      <c r="BA21" s="783"/>
      <c r="BB21" s="783"/>
      <c r="BC21" s="783"/>
      <c r="BD21" s="784"/>
    </row>
    <row r="22" spans="1:56" ht="39.950000000000003" customHeight="1" x14ac:dyDescent="0.15">
      <c r="A22" s="125"/>
      <c r="B22" s="143">
        <f t="shared" si="3"/>
        <v>10</v>
      </c>
      <c r="C22" s="768"/>
      <c r="D22" s="769"/>
      <c r="E22" s="770"/>
      <c r="F22" s="771"/>
      <c r="G22" s="772"/>
      <c r="H22" s="773"/>
      <c r="I22" s="773"/>
      <c r="J22" s="773"/>
      <c r="K22" s="774"/>
      <c r="L22" s="775"/>
      <c r="M22" s="776"/>
      <c r="N22" s="776"/>
      <c r="O22" s="777"/>
      <c r="P22" s="144"/>
      <c r="Q22" s="145"/>
      <c r="R22" s="145"/>
      <c r="S22" s="145"/>
      <c r="T22" s="145"/>
      <c r="U22" s="145"/>
      <c r="V22" s="146"/>
      <c r="W22" s="144"/>
      <c r="X22" s="145"/>
      <c r="Y22" s="145"/>
      <c r="Z22" s="145"/>
      <c r="AA22" s="145"/>
      <c r="AB22" s="145"/>
      <c r="AC22" s="146"/>
      <c r="AD22" s="144"/>
      <c r="AE22" s="145"/>
      <c r="AF22" s="145"/>
      <c r="AG22" s="145"/>
      <c r="AH22" s="145"/>
      <c r="AI22" s="145"/>
      <c r="AJ22" s="146"/>
      <c r="AK22" s="144"/>
      <c r="AL22" s="145"/>
      <c r="AM22" s="145"/>
      <c r="AN22" s="145"/>
      <c r="AO22" s="145"/>
      <c r="AP22" s="145"/>
      <c r="AQ22" s="146"/>
      <c r="AR22" s="144"/>
      <c r="AS22" s="145"/>
      <c r="AT22" s="146"/>
      <c r="AU22" s="778">
        <f t="shared" si="1"/>
        <v>0</v>
      </c>
      <c r="AV22" s="779"/>
      <c r="AW22" s="780">
        <f t="shared" si="2"/>
        <v>0</v>
      </c>
      <c r="AX22" s="781"/>
      <c r="AY22" s="782"/>
      <c r="AZ22" s="783"/>
      <c r="BA22" s="783"/>
      <c r="BB22" s="783"/>
      <c r="BC22" s="783"/>
      <c r="BD22" s="784"/>
    </row>
    <row r="23" spans="1:56" ht="39.950000000000003" customHeight="1" x14ac:dyDescent="0.15">
      <c r="A23" s="125"/>
      <c r="B23" s="143">
        <f t="shared" si="3"/>
        <v>11</v>
      </c>
      <c r="C23" s="768"/>
      <c r="D23" s="769"/>
      <c r="E23" s="770"/>
      <c r="F23" s="771"/>
      <c r="G23" s="772"/>
      <c r="H23" s="773"/>
      <c r="I23" s="773"/>
      <c r="J23" s="773"/>
      <c r="K23" s="774"/>
      <c r="L23" s="775"/>
      <c r="M23" s="776"/>
      <c r="N23" s="776"/>
      <c r="O23" s="777"/>
      <c r="P23" s="144"/>
      <c r="Q23" s="145"/>
      <c r="R23" s="145"/>
      <c r="S23" s="145"/>
      <c r="T23" s="145"/>
      <c r="U23" s="145"/>
      <c r="V23" s="146"/>
      <c r="W23" s="144"/>
      <c r="X23" s="145"/>
      <c r="Y23" s="145"/>
      <c r="Z23" s="145"/>
      <c r="AA23" s="145"/>
      <c r="AB23" s="145"/>
      <c r="AC23" s="146"/>
      <c r="AD23" s="144"/>
      <c r="AE23" s="145"/>
      <c r="AF23" s="145"/>
      <c r="AG23" s="145"/>
      <c r="AH23" s="145"/>
      <c r="AI23" s="145"/>
      <c r="AJ23" s="146"/>
      <c r="AK23" s="144"/>
      <c r="AL23" s="145"/>
      <c r="AM23" s="145"/>
      <c r="AN23" s="145"/>
      <c r="AO23" s="145"/>
      <c r="AP23" s="145"/>
      <c r="AQ23" s="146"/>
      <c r="AR23" s="144"/>
      <c r="AS23" s="145"/>
      <c r="AT23" s="146"/>
      <c r="AU23" s="778">
        <f t="shared" si="1"/>
        <v>0</v>
      </c>
      <c r="AV23" s="779"/>
      <c r="AW23" s="780">
        <f t="shared" si="2"/>
        <v>0</v>
      </c>
      <c r="AX23" s="781"/>
      <c r="AY23" s="782"/>
      <c r="AZ23" s="783"/>
      <c r="BA23" s="783"/>
      <c r="BB23" s="783"/>
      <c r="BC23" s="783"/>
      <c r="BD23" s="784"/>
    </row>
    <row r="24" spans="1:56" ht="39.950000000000003" customHeight="1" x14ac:dyDescent="0.15">
      <c r="A24" s="125"/>
      <c r="B24" s="143">
        <f t="shared" si="3"/>
        <v>12</v>
      </c>
      <c r="C24" s="768"/>
      <c r="D24" s="769"/>
      <c r="E24" s="770"/>
      <c r="F24" s="771"/>
      <c r="G24" s="772"/>
      <c r="H24" s="773"/>
      <c r="I24" s="773"/>
      <c r="J24" s="773"/>
      <c r="K24" s="774"/>
      <c r="L24" s="775"/>
      <c r="M24" s="776"/>
      <c r="N24" s="776"/>
      <c r="O24" s="777"/>
      <c r="P24" s="144"/>
      <c r="Q24" s="145"/>
      <c r="R24" s="145"/>
      <c r="S24" s="145"/>
      <c r="T24" s="145"/>
      <c r="U24" s="145"/>
      <c r="V24" s="146"/>
      <c r="W24" s="144"/>
      <c r="X24" s="145"/>
      <c r="Y24" s="145"/>
      <c r="Z24" s="145"/>
      <c r="AA24" s="145"/>
      <c r="AB24" s="145"/>
      <c r="AC24" s="146"/>
      <c r="AD24" s="144"/>
      <c r="AE24" s="145"/>
      <c r="AF24" s="145"/>
      <c r="AG24" s="145"/>
      <c r="AH24" s="145"/>
      <c r="AI24" s="145"/>
      <c r="AJ24" s="146"/>
      <c r="AK24" s="144"/>
      <c r="AL24" s="145"/>
      <c r="AM24" s="145"/>
      <c r="AN24" s="145"/>
      <c r="AO24" s="145"/>
      <c r="AP24" s="145"/>
      <c r="AQ24" s="146"/>
      <c r="AR24" s="144"/>
      <c r="AS24" s="145"/>
      <c r="AT24" s="146"/>
      <c r="AU24" s="778">
        <f t="shared" si="1"/>
        <v>0</v>
      </c>
      <c r="AV24" s="779"/>
      <c r="AW24" s="780">
        <f t="shared" si="2"/>
        <v>0</v>
      </c>
      <c r="AX24" s="781"/>
      <c r="AY24" s="782"/>
      <c r="AZ24" s="783"/>
      <c r="BA24" s="783"/>
      <c r="BB24" s="783"/>
      <c r="BC24" s="783"/>
      <c r="BD24" s="784"/>
    </row>
    <row r="25" spans="1:56" ht="39.950000000000003" customHeight="1" x14ac:dyDescent="0.15">
      <c r="A25" s="125"/>
      <c r="B25" s="143">
        <f t="shared" si="3"/>
        <v>13</v>
      </c>
      <c r="C25" s="768"/>
      <c r="D25" s="769"/>
      <c r="E25" s="770"/>
      <c r="F25" s="771"/>
      <c r="G25" s="772"/>
      <c r="H25" s="773"/>
      <c r="I25" s="773"/>
      <c r="J25" s="773"/>
      <c r="K25" s="774"/>
      <c r="L25" s="775"/>
      <c r="M25" s="776"/>
      <c r="N25" s="776"/>
      <c r="O25" s="777"/>
      <c r="P25" s="144"/>
      <c r="Q25" s="145"/>
      <c r="R25" s="145"/>
      <c r="S25" s="145"/>
      <c r="T25" s="145"/>
      <c r="U25" s="145"/>
      <c r="V25" s="146"/>
      <c r="W25" s="144"/>
      <c r="X25" s="145"/>
      <c r="Y25" s="145"/>
      <c r="Z25" s="145"/>
      <c r="AA25" s="145"/>
      <c r="AB25" s="145"/>
      <c r="AC25" s="146"/>
      <c r="AD25" s="144"/>
      <c r="AE25" s="145"/>
      <c r="AF25" s="145"/>
      <c r="AG25" s="145"/>
      <c r="AH25" s="145"/>
      <c r="AI25" s="145"/>
      <c r="AJ25" s="146"/>
      <c r="AK25" s="144"/>
      <c r="AL25" s="145"/>
      <c r="AM25" s="145"/>
      <c r="AN25" s="145"/>
      <c r="AO25" s="145"/>
      <c r="AP25" s="145"/>
      <c r="AQ25" s="146"/>
      <c r="AR25" s="144"/>
      <c r="AS25" s="145"/>
      <c r="AT25" s="146"/>
      <c r="AU25" s="778">
        <f t="shared" si="1"/>
        <v>0</v>
      </c>
      <c r="AV25" s="779"/>
      <c r="AW25" s="780">
        <f t="shared" si="2"/>
        <v>0</v>
      </c>
      <c r="AX25" s="781"/>
      <c r="AY25" s="782"/>
      <c r="AZ25" s="783"/>
      <c r="BA25" s="783"/>
      <c r="BB25" s="783"/>
      <c r="BC25" s="783"/>
      <c r="BD25" s="784"/>
    </row>
    <row r="26" spans="1:56" ht="39.950000000000003" customHeight="1" x14ac:dyDescent="0.15">
      <c r="A26" s="125"/>
      <c r="B26" s="143">
        <f t="shared" si="3"/>
        <v>14</v>
      </c>
      <c r="C26" s="768"/>
      <c r="D26" s="769"/>
      <c r="E26" s="770"/>
      <c r="F26" s="771"/>
      <c r="G26" s="772"/>
      <c r="H26" s="773"/>
      <c r="I26" s="773"/>
      <c r="J26" s="773"/>
      <c r="K26" s="774"/>
      <c r="L26" s="775"/>
      <c r="M26" s="776"/>
      <c r="N26" s="776"/>
      <c r="O26" s="777"/>
      <c r="P26" s="144"/>
      <c r="Q26" s="145"/>
      <c r="R26" s="145"/>
      <c r="S26" s="145"/>
      <c r="T26" s="145"/>
      <c r="U26" s="145"/>
      <c r="V26" s="146"/>
      <c r="W26" s="144"/>
      <c r="X26" s="145"/>
      <c r="Y26" s="145"/>
      <c r="Z26" s="145"/>
      <c r="AA26" s="145"/>
      <c r="AB26" s="145"/>
      <c r="AC26" s="146"/>
      <c r="AD26" s="144"/>
      <c r="AE26" s="145"/>
      <c r="AF26" s="145"/>
      <c r="AG26" s="145"/>
      <c r="AH26" s="145"/>
      <c r="AI26" s="145"/>
      <c r="AJ26" s="146"/>
      <c r="AK26" s="144"/>
      <c r="AL26" s="145"/>
      <c r="AM26" s="145"/>
      <c r="AN26" s="145"/>
      <c r="AO26" s="145"/>
      <c r="AP26" s="145"/>
      <c r="AQ26" s="146"/>
      <c r="AR26" s="144"/>
      <c r="AS26" s="145"/>
      <c r="AT26" s="146"/>
      <c r="AU26" s="778">
        <f t="shared" si="1"/>
        <v>0</v>
      </c>
      <c r="AV26" s="779"/>
      <c r="AW26" s="780">
        <f t="shared" si="2"/>
        <v>0</v>
      </c>
      <c r="AX26" s="781"/>
      <c r="AY26" s="782"/>
      <c r="AZ26" s="783"/>
      <c r="BA26" s="783"/>
      <c r="BB26" s="783"/>
      <c r="BC26" s="783"/>
      <c r="BD26" s="784"/>
    </row>
    <row r="27" spans="1:56" ht="39.950000000000003" customHeight="1" x14ac:dyDescent="0.15">
      <c r="A27" s="125"/>
      <c r="B27" s="143">
        <f t="shared" si="3"/>
        <v>15</v>
      </c>
      <c r="C27" s="768"/>
      <c r="D27" s="769"/>
      <c r="E27" s="770"/>
      <c r="F27" s="771"/>
      <c r="G27" s="772"/>
      <c r="H27" s="773"/>
      <c r="I27" s="773"/>
      <c r="J27" s="773"/>
      <c r="K27" s="774"/>
      <c r="L27" s="775"/>
      <c r="M27" s="776"/>
      <c r="N27" s="776"/>
      <c r="O27" s="777"/>
      <c r="P27" s="144"/>
      <c r="Q27" s="145"/>
      <c r="R27" s="145"/>
      <c r="S27" s="145"/>
      <c r="T27" s="145"/>
      <c r="U27" s="145"/>
      <c r="V27" s="146"/>
      <c r="W27" s="144"/>
      <c r="X27" s="145"/>
      <c r="Y27" s="145"/>
      <c r="Z27" s="145"/>
      <c r="AA27" s="145"/>
      <c r="AB27" s="145"/>
      <c r="AC27" s="146"/>
      <c r="AD27" s="144"/>
      <c r="AE27" s="145"/>
      <c r="AF27" s="145"/>
      <c r="AG27" s="145"/>
      <c r="AH27" s="145"/>
      <c r="AI27" s="145"/>
      <c r="AJ27" s="146"/>
      <c r="AK27" s="144"/>
      <c r="AL27" s="145"/>
      <c r="AM27" s="145"/>
      <c r="AN27" s="145"/>
      <c r="AO27" s="145"/>
      <c r="AP27" s="145"/>
      <c r="AQ27" s="146"/>
      <c r="AR27" s="144"/>
      <c r="AS27" s="145"/>
      <c r="AT27" s="146"/>
      <c r="AU27" s="778">
        <f t="shared" si="1"/>
        <v>0</v>
      </c>
      <c r="AV27" s="779"/>
      <c r="AW27" s="780">
        <f t="shared" si="2"/>
        <v>0</v>
      </c>
      <c r="AX27" s="781"/>
      <c r="AY27" s="782"/>
      <c r="AZ27" s="783"/>
      <c r="BA27" s="783"/>
      <c r="BB27" s="783"/>
      <c r="BC27" s="783"/>
      <c r="BD27" s="784"/>
    </row>
    <row r="28" spans="1:56" ht="39.950000000000003" customHeight="1" x14ac:dyDescent="0.15">
      <c r="A28" s="125"/>
      <c r="B28" s="143">
        <f t="shared" si="3"/>
        <v>16</v>
      </c>
      <c r="C28" s="768"/>
      <c r="D28" s="769"/>
      <c r="E28" s="770"/>
      <c r="F28" s="771"/>
      <c r="G28" s="772"/>
      <c r="H28" s="773"/>
      <c r="I28" s="773"/>
      <c r="J28" s="773"/>
      <c r="K28" s="774"/>
      <c r="L28" s="775"/>
      <c r="M28" s="776"/>
      <c r="N28" s="776"/>
      <c r="O28" s="777"/>
      <c r="P28" s="144"/>
      <c r="Q28" s="145"/>
      <c r="R28" s="145"/>
      <c r="S28" s="145"/>
      <c r="T28" s="145"/>
      <c r="U28" s="145"/>
      <c r="V28" s="146"/>
      <c r="W28" s="144"/>
      <c r="X28" s="145"/>
      <c r="Y28" s="145"/>
      <c r="Z28" s="145"/>
      <c r="AA28" s="145"/>
      <c r="AB28" s="145"/>
      <c r="AC28" s="146"/>
      <c r="AD28" s="144"/>
      <c r="AE28" s="145"/>
      <c r="AF28" s="145"/>
      <c r="AG28" s="145"/>
      <c r="AH28" s="145"/>
      <c r="AI28" s="145"/>
      <c r="AJ28" s="146"/>
      <c r="AK28" s="144"/>
      <c r="AL28" s="145"/>
      <c r="AM28" s="145"/>
      <c r="AN28" s="145"/>
      <c r="AO28" s="145"/>
      <c r="AP28" s="145"/>
      <c r="AQ28" s="146"/>
      <c r="AR28" s="144"/>
      <c r="AS28" s="145"/>
      <c r="AT28" s="146"/>
      <c r="AU28" s="778">
        <f t="shared" si="1"/>
        <v>0</v>
      </c>
      <c r="AV28" s="779"/>
      <c r="AW28" s="780">
        <f t="shared" si="2"/>
        <v>0</v>
      </c>
      <c r="AX28" s="781"/>
      <c r="AY28" s="782"/>
      <c r="AZ28" s="783"/>
      <c r="BA28" s="783"/>
      <c r="BB28" s="783"/>
      <c r="BC28" s="783"/>
      <c r="BD28" s="784"/>
    </row>
    <row r="29" spans="1:56" ht="39.950000000000003" customHeight="1" x14ac:dyDescent="0.15">
      <c r="A29" s="125"/>
      <c r="B29" s="143">
        <f t="shared" si="3"/>
        <v>17</v>
      </c>
      <c r="C29" s="768"/>
      <c r="D29" s="769"/>
      <c r="E29" s="770"/>
      <c r="F29" s="771"/>
      <c r="G29" s="772"/>
      <c r="H29" s="773"/>
      <c r="I29" s="773"/>
      <c r="J29" s="773"/>
      <c r="K29" s="774"/>
      <c r="L29" s="775"/>
      <c r="M29" s="776"/>
      <c r="N29" s="776"/>
      <c r="O29" s="777"/>
      <c r="P29" s="144"/>
      <c r="Q29" s="145"/>
      <c r="R29" s="145"/>
      <c r="S29" s="145"/>
      <c r="T29" s="145"/>
      <c r="U29" s="145"/>
      <c r="V29" s="146"/>
      <c r="W29" s="144"/>
      <c r="X29" s="145"/>
      <c r="Y29" s="145"/>
      <c r="Z29" s="145"/>
      <c r="AA29" s="145"/>
      <c r="AB29" s="145"/>
      <c r="AC29" s="146"/>
      <c r="AD29" s="144"/>
      <c r="AE29" s="145"/>
      <c r="AF29" s="145"/>
      <c r="AG29" s="145"/>
      <c r="AH29" s="145"/>
      <c r="AI29" s="145"/>
      <c r="AJ29" s="146"/>
      <c r="AK29" s="144"/>
      <c r="AL29" s="145"/>
      <c r="AM29" s="145"/>
      <c r="AN29" s="145"/>
      <c r="AO29" s="145"/>
      <c r="AP29" s="145"/>
      <c r="AQ29" s="146"/>
      <c r="AR29" s="144"/>
      <c r="AS29" s="145"/>
      <c r="AT29" s="146"/>
      <c r="AU29" s="778">
        <f t="shared" si="1"/>
        <v>0</v>
      </c>
      <c r="AV29" s="779"/>
      <c r="AW29" s="780">
        <f t="shared" si="2"/>
        <v>0</v>
      </c>
      <c r="AX29" s="781"/>
      <c r="AY29" s="782"/>
      <c r="AZ29" s="783"/>
      <c r="BA29" s="783"/>
      <c r="BB29" s="783"/>
      <c r="BC29" s="783"/>
      <c r="BD29" s="784"/>
    </row>
    <row r="30" spans="1:56" ht="39.950000000000003" customHeight="1" x14ac:dyDescent="0.15">
      <c r="A30" s="125"/>
      <c r="B30" s="143">
        <f t="shared" si="3"/>
        <v>18</v>
      </c>
      <c r="C30" s="768"/>
      <c r="D30" s="769"/>
      <c r="E30" s="770"/>
      <c r="F30" s="771"/>
      <c r="G30" s="772"/>
      <c r="H30" s="773"/>
      <c r="I30" s="773"/>
      <c r="J30" s="773"/>
      <c r="K30" s="774"/>
      <c r="L30" s="775"/>
      <c r="M30" s="776"/>
      <c r="N30" s="776"/>
      <c r="O30" s="777"/>
      <c r="P30" s="144"/>
      <c r="Q30" s="145"/>
      <c r="R30" s="145"/>
      <c r="S30" s="145"/>
      <c r="T30" s="145"/>
      <c r="U30" s="145"/>
      <c r="V30" s="146"/>
      <c r="W30" s="144"/>
      <c r="X30" s="145"/>
      <c r="Y30" s="145"/>
      <c r="Z30" s="145"/>
      <c r="AA30" s="145"/>
      <c r="AB30" s="145"/>
      <c r="AC30" s="146"/>
      <c r="AD30" s="144"/>
      <c r="AE30" s="145"/>
      <c r="AF30" s="145"/>
      <c r="AG30" s="145"/>
      <c r="AH30" s="145"/>
      <c r="AI30" s="145"/>
      <c r="AJ30" s="146"/>
      <c r="AK30" s="144"/>
      <c r="AL30" s="145"/>
      <c r="AM30" s="145"/>
      <c r="AN30" s="145"/>
      <c r="AO30" s="145"/>
      <c r="AP30" s="145"/>
      <c r="AQ30" s="146"/>
      <c r="AR30" s="144"/>
      <c r="AS30" s="145"/>
      <c r="AT30" s="146"/>
      <c r="AU30" s="778">
        <f t="shared" si="1"/>
        <v>0</v>
      </c>
      <c r="AV30" s="779"/>
      <c r="AW30" s="780">
        <f t="shared" si="2"/>
        <v>0</v>
      </c>
      <c r="AX30" s="781"/>
      <c r="AY30" s="782"/>
      <c r="AZ30" s="783"/>
      <c r="BA30" s="783"/>
      <c r="BB30" s="783"/>
      <c r="BC30" s="783"/>
      <c r="BD30" s="784"/>
    </row>
    <row r="31" spans="1:56" ht="39.950000000000003" customHeight="1" x14ac:dyDescent="0.15">
      <c r="A31" s="125"/>
      <c r="B31" s="143">
        <f t="shared" si="3"/>
        <v>19</v>
      </c>
      <c r="C31" s="768"/>
      <c r="D31" s="769"/>
      <c r="E31" s="770"/>
      <c r="F31" s="771"/>
      <c r="G31" s="772"/>
      <c r="H31" s="773"/>
      <c r="I31" s="773"/>
      <c r="J31" s="773"/>
      <c r="K31" s="774"/>
      <c r="L31" s="775"/>
      <c r="M31" s="776"/>
      <c r="N31" s="776"/>
      <c r="O31" s="777"/>
      <c r="P31" s="144"/>
      <c r="Q31" s="145"/>
      <c r="R31" s="145"/>
      <c r="S31" s="145"/>
      <c r="T31" s="145"/>
      <c r="U31" s="145"/>
      <c r="V31" s="146"/>
      <c r="W31" s="144"/>
      <c r="X31" s="145"/>
      <c r="Y31" s="145"/>
      <c r="Z31" s="145"/>
      <c r="AA31" s="145"/>
      <c r="AB31" s="145"/>
      <c r="AC31" s="146"/>
      <c r="AD31" s="144"/>
      <c r="AE31" s="145"/>
      <c r="AF31" s="145"/>
      <c r="AG31" s="145"/>
      <c r="AH31" s="145"/>
      <c r="AI31" s="145"/>
      <c r="AJ31" s="146"/>
      <c r="AK31" s="144"/>
      <c r="AL31" s="145"/>
      <c r="AM31" s="145"/>
      <c r="AN31" s="145"/>
      <c r="AO31" s="145"/>
      <c r="AP31" s="145"/>
      <c r="AQ31" s="146"/>
      <c r="AR31" s="144"/>
      <c r="AS31" s="145"/>
      <c r="AT31" s="146"/>
      <c r="AU31" s="778">
        <f t="shared" si="1"/>
        <v>0</v>
      </c>
      <c r="AV31" s="779"/>
      <c r="AW31" s="780">
        <f t="shared" si="2"/>
        <v>0</v>
      </c>
      <c r="AX31" s="781"/>
      <c r="AY31" s="782"/>
      <c r="AZ31" s="783"/>
      <c r="BA31" s="783"/>
      <c r="BB31" s="783"/>
      <c r="BC31" s="783"/>
      <c r="BD31" s="784"/>
    </row>
    <row r="32" spans="1:56" ht="39.950000000000003" customHeight="1" x14ac:dyDescent="0.15">
      <c r="A32" s="125"/>
      <c r="B32" s="143">
        <f t="shared" si="3"/>
        <v>20</v>
      </c>
      <c r="C32" s="768"/>
      <c r="D32" s="769"/>
      <c r="E32" s="770"/>
      <c r="F32" s="771"/>
      <c r="G32" s="772"/>
      <c r="H32" s="773"/>
      <c r="I32" s="773"/>
      <c r="J32" s="773"/>
      <c r="K32" s="774"/>
      <c r="L32" s="775"/>
      <c r="M32" s="776"/>
      <c r="N32" s="776"/>
      <c r="O32" s="777"/>
      <c r="P32" s="144"/>
      <c r="Q32" s="145"/>
      <c r="R32" s="145"/>
      <c r="S32" s="145"/>
      <c r="T32" s="145"/>
      <c r="U32" s="145"/>
      <c r="V32" s="146"/>
      <c r="W32" s="144"/>
      <c r="X32" s="145"/>
      <c r="Y32" s="145"/>
      <c r="Z32" s="145"/>
      <c r="AA32" s="145"/>
      <c r="AB32" s="145"/>
      <c r="AC32" s="146"/>
      <c r="AD32" s="144"/>
      <c r="AE32" s="145"/>
      <c r="AF32" s="145"/>
      <c r="AG32" s="145"/>
      <c r="AH32" s="145"/>
      <c r="AI32" s="145"/>
      <c r="AJ32" s="146"/>
      <c r="AK32" s="144"/>
      <c r="AL32" s="145"/>
      <c r="AM32" s="145"/>
      <c r="AN32" s="145"/>
      <c r="AO32" s="145"/>
      <c r="AP32" s="145"/>
      <c r="AQ32" s="146"/>
      <c r="AR32" s="144"/>
      <c r="AS32" s="145"/>
      <c r="AT32" s="146"/>
      <c r="AU32" s="778">
        <f t="shared" si="1"/>
        <v>0</v>
      </c>
      <c r="AV32" s="779"/>
      <c r="AW32" s="780">
        <f t="shared" si="2"/>
        <v>0</v>
      </c>
      <c r="AX32" s="781"/>
      <c r="AY32" s="782"/>
      <c r="AZ32" s="783"/>
      <c r="BA32" s="783"/>
      <c r="BB32" s="783"/>
      <c r="BC32" s="783"/>
      <c r="BD32" s="784"/>
    </row>
    <row r="33" spans="1:56" ht="39.950000000000003" customHeight="1" x14ac:dyDescent="0.15">
      <c r="A33" s="125"/>
      <c r="B33" s="143">
        <f t="shared" si="3"/>
        <v>21</v>
      </c>
      <c r="C33" s="768"/>
      <c r="D33" s="769"/>
      <c r="E33" s="770"/>
      <c r="F33" s="771"/>
      <c r="G33" s="772"/>
      <c r="H33" s="773"/>
      <c r="I33" s="773"/>
      <c r="J33" s="773"/>
      <c r="K33" s="774"/>
      <c r="L33" s="775"/>
      <c r="M33" s="776"/>
      <c r="N33" s="776"/>
      <c r="O33" s="777"/>
      <c r="P33" s="144"/>
      <c r="Q33" s="145"/>
      <c r="R33" s="145"/>
      <c r="S33" s="145"/>
      <c r="T33" s="145"/>
      <c r="U33" s="145"/>
      <c r="V33" s="146"/>
      <c r="W33" s="144"/>
      <c r="X33" s="145"/>
      <c r="Y33" s="145"/>
      <c r="Z33" s="145"/>
      <c r="AA33" s="145"/>
      <c r="AB33" s="145"/>
      <c r="AC33" s="146"/>
      <c r="AD33" s="144"/>
      <c r="AE33" s="145"/>
      <c r="AF33" s="145"/>
      <c r="AG33" s="145"/>
      <c r="AH33" s="145"/>
      <c r="AI33" s="145"/>
      <c r="AJ33" s="146"/>
      <c r="AK33" s="144"/>
      <c r="AL33" s="145"/>
      <c r="AM33" s="145"/>
      <c r="AN33" s="145"/>
      <c r="AO33" s="145"/>
      <c r="AP33" s="145"/>
      <c r="AQ33" s="146"/>
      <c r="AR33" s="144"/>
      <c r="AS33" s="145"/>
      <c r="AT33" s="146"/>
      <c r="AU33" s="778">
        <f t="shared" si="1"/>
        <v>0</v>
      </c>
      <c r="AV33" s="779"/>
      <c r="AW33" s="780">
        <f t="shared" si="2"/>
        <v>0</v>
      </c>
      <c r="AX33" s="781"/>
      <c r="AY33" s="782"/>
      <c r="AZ33" s="783"/>
      <c r="BA33" s="783"/>
      <c r="BB33" s="783"/>
      <c r="BC33" s="783"/>
      <c r="BD33" s="784"/>
    </row>
    <row r="34" spans="1:56" ht="39.950000000000003" customHeight="1" x14ac:dyDescent="0.15">
      <c r="A34" s="125"/>
      <c r="B34" s="143">
        <f t="shared" si="3"/>
        <v>22</v>
      </c>
      <c r="C34" s="768"/>
      <c r="D34" s="769"/>
      <c r="E34" s="770"/>
      <c r="F34" s="771"/>
      <c r="G34" s="772"/>
      <c r="H34" s="773"/>
      <c r="I34" s="773"/>
      <c r="J34" s="773"/>
      <c r="K34" s="774"/>
      <c r="L34" s="775"/>
      <c r="M34" s="776"/>
      <c r="N34" s="776"/>
      <c r="O34" s="777"/>
      <c r="P34" s="144"/>
      <c r="Q34" s="145"/>
      <c r="R34" s="145"/>
      <c r="S34" s="145"/>
      <c r="T34" s="145"/>
      <c r="U34" s="145"/>
      <c r="V34" s="146"/>
      <c r="W34" s="144"/>
      <c r="X34" s="145"/>
      <c r="Y34" s="145"/>
      <c r="Z34" s="145"/>
      <c r="AA34" s="145"/>
      <c r="AB34" s="145"/>
      <c r="AC34" s="146"/>
      <c r="AD34" s="144"/>
      <c r="AE34" s="145"/>
      <c r="AF34" s="145"/>
      <c r="AG34" s="145"/>
      <c r="AH34" s="145"/>
      <c r="AI34" s="145"/>
      <c r="AJ34" s="146"/>
      <c r="AK34" s="144"/>
      <c r="AL34" s="145"/>
      <c r="AM34" s="145"/>
      <c r="AN34" s="145"/>
      <c r="AO34" s="145"/>
      <c r="AP34" s="145"/>
      <c r="AQ34" s="146"/>
      <c r="AR34" s="144"/>
      <c r="AS34" s="145"/>
      <c r="AT34" s="146"/>
      <c r="AU34" s="778">
        <f t="shared" si="1"/>
        <v>0</v>
      </c>
      <c r="AV34" s="779"/>
      <c r="AW34" s="780">
        <f t="shared" si="2"/>
        <v>0</v>
      </c>
      <c r="AX34" s="781"/>
      <c r="AY34" s="782"/>
      <c r="AZ34" s="783"/>
      <c r="BA34" s="783"/>
      <c r="BB34" s="783"/>
      <c r="BC34" s="783"/>
      <c r="BD34" s="784"/>
    </row>
    <row r="35" spans="1:56" ht="39.950000000000003" customHeight="1" x14ac:dyDescent="0.15">
      <c r="A35" s="125"/>
      <c r="B35" s="143">
        <f t="shared" si="3"/>
        <v>23</v>
      </c>
      <c r="C35" s="768"/>
      <c r="D35" s="769"/>
      <c r="E35" s="770"/>
      <c r="F35" s="771"/>
      <c r="G35" s="772"/>
      <c r="H35" s="773"/>
      <c r="I35" s="773"/>
      <c r="J35" s="773"/>
      <c r="K35" s="774"/>
      <c r="L35" s="775"/>
      <c r="M35" s="776"/>
      <c r="N35" s="776"/>
      <c r="O35" s="777"/>
      <c r="P35" s="144"/>
      <c r="Q35" s="145"/>
      <c r="R35" s="145"/>
      <c r="S35" s="145"/>
      <c r="T35" s="145"/>
      <c r="U35" s="145"/>
      <c r="V35" s="146"/>
      <c r="W35" s="144"/>
      <c r="X35" s="145"/>
      <c r="Y35" s="145"/>
      <c r="Z35" s="145"/>
      <c r="AA35" s="145"/>
      <c r="AB35" s="145"/>
      <c r="AC35" s="146"/>
      <c r="AD35" s="144"/>
      <c r="AE35" s="145"/>
      <c r="AF35" s="145"/>
      <c r="AG35" s="145"/>
      <c r="AH35" s="145"/>
      <c r="AI35" s="145"/>
      <c r="AJ35" s="146"/>
      <c r="AK35" s="144"/>
      <c r="AL35" s="145"/>
      <c r="AM35" s="145"/>
      <c r="AN35" s="145"/>
      <c r="AO35" s="145"/>
      <c r="AP35" s="145"/>
      <c r="AQ35" s="146"/>
      <c r="AR35" s="144"/>
      <c r="AS35" s="145"/>
      <c r="AT35" s="146"/>
      <c r="AU35" s="778">
        <f t="shared" si="1"/>
        <v>0</v>
      </c>
      <c r="AV35" s="779"/>
      <c r="AW35" s="780">
        <f t="shared" si="2"/>
        <v>0</v>
      </c>
      <c r="AX35" s="781"/>
      <c r="AY35" s="782"/>
      <c r="AZ35" s="783"/>
      <c r="BA35" s="783"/>
      <c r="BB35" s="783"/>
      <c r="BC35" s="783"/>
      <c r="BD35" s="784"/>
    </row>
    <row r="36" spans="1:56" ht="39.950000000000003" customHeight="1" x14ac:dyDescent="0.15">
      <c r="A36" s="125"/>
      <c r="B36" s="143">
        <f t="shared" si="3"/>
        <v>24</v>
      </c>
      <c r="C36" s="768"/>
      <c r="D36" s="769"/>
      <c r="E36" s="770"/>
      <c r="F36" s="771"/>
      <c r="G36" s="772"/>
      <c r="H36" s="773"/>
      <c r="I36" s="773"/>
      <c r="J36" s="773"/>
      <c r="K36" s="774"/>
      <c r="L36" s="775"/>
      <c r="M36" s="776"/>
      <c r="N36" s="776"/>
      <c r="O36" s="777"/>
      <c r="P36" s="144"/>
      <c r="Q36" s="145"/>
      <c r="R36" s="145"/>
      <c r="S36" s="145"/>
      <c r="T36" s="145"/>
      <c r="U36" s="145"/>
      <c r="V36" s="146"/>
      <c r="W36" s="144"/>
      <c r="X36" s="145"/>
      <c r="Y36" s="145"/>
      <c r="Z36" s="145"/>
      <c r="AA36" s="145"/>
      <c r="AB36" s="145"/>
      <c r="AC36" s="146"/>
      <c r="AD36" s="144"/>
      <c r="AE36" s="145"/>
      <c r="AF36" s="145"/>
      <c r="AG36" s="145"/>
      <c r="AH36" s="145"/>
      <c r="AI36" s="145"/>
      <c r="AJ36" s="146"/>
      <c r="AK36" s="144"/>
      <c r="AL36" s="145"/>
      <c r="AM36" s="145"/>
      <c r="AN36" s="145"/>
      <c r="AO36" s="145"/>
      <c r="AP36" s="145"/>
      <c r="AQ36" s="146"/>
      <c r="AR36" s="144"/>
      <c r="AS36" s="145"/>
      <c r="AT36" s="146"/>
      <c r="AU36" s="778">
        <f t="shared" si="1"/>
        <v>0</v>
      </c>
      <c r="AV36" s="779"/>
      <c r="AW36" s="780">
        <f t="shared" si="2"/>
        <v>0</v>
      </c>
      <c r="AX36" s="781"/>
      <c r="AY36" s="782"/>
      <c r="AZ36" s="783"/>
      <c r="BA36" s="783"/>
      <c r="BB36" s="783"/>
      <c r="BC36" s="783"/>
      <c r="BD36" s="784"/>
    </row>
    <row r="37" spans="1:56" ht="39.950000000000003" customHeight="1" x14ac:dyDescent="0.15">
      <c r="A37" s="125"/>
      <c r="B37" s="143">
        <f t="shared" si="3"/>
        <v>25</v>
      </c>
      <c r="C37" s="768"/>
      <c r="D37" s="769"/>
      <c r="E37" s="770"/>
      <c r="F37" s="771"/>
      <c r="G37" s="772"/>
      <c r="H37" s="773"/>
      <c r="I37" s="773"/>
      <c r="J37" s="773"/>
      <c r="K37" s="774"/>
      <c r="L37" s="775"/>
      <c r="M37" s="776"/>
      <c r="N37" s="776"/>
      <c r="O37" s="777"/>
      <c r="P37" s="144"/>
      <c r="Q37" s="145"/>
      <c r="R37" s="145"/>
      <c r="S37" s="145"/>
      <c r="T37" s="145"/>
      <c r="U37" s="145"/>
      <c r="V37" s="146"/>
      <c r="W37" s="144"/>
      <c r="X37" s="145"/>
      <c r="Y37" s="145"/>
      <c r="Z37" s="145"/>
      <c r="AA37" s="145"/>
      <c r="AB37" s="145"/>
      <c r="AC37" s="146"/>
      <c r="AD37" s="144"/>
      <c r="AE37" s="145"/>
      <c r="AF37" s="145"/>
      <c r="AG37" s="145"/>
      <c r="AH37" s="145"/>
      <c r="AI37" s="145"/>
      <c r="AJ37" s="146"/>
      <c r="AK37" s="144"/>
      <c r="AL37" s="145"/>
      <c r="AM37" s="145"/>
      <c r="AN37" s="145"/>
      <c r="AO37" s="145"/>
      <c r="AP37" s="145"/>
      <c r="AQ37" s="146"/>
      <c r="AR37" s="144"/>
      <c r="AS37" s="145"/>
      <c r="AT37" s="146"/>
      <c r="AU37" s="778">
        <f t="shared" si="1"/>
        <v>0</v>
      </c>
      <c r="AV37" s="779"/>
      <c r="AW37" s="780">
        <f t="shared" si="2"/>
        <v>0</v>
      </c>
      <c r="AX37" s="781"/>
      <c r="AY37" s="782"/>
      <c r="AZ37" s="783"/>
      <c r="BA37" s="783"/>
      <c r="BB37" s="783"/>
      <c r="BC37" s="783"/>
      <c r="BD37" s="784"/>
    </row>
    <row r="38" spans="1:56" ht="39.950000000000003" customHeight="1" x14ac:dyDescent="0.15">
      <c r="A38" s="125"/>
      <c r="B38" s="143">
        <f t="shared" si="3"/>
        <v>26</v>
      </c>
      <c r="C38" s="768"/>
      <c r="D38" s="769"/>
      <c r="E38" s="770"/>
      <c r="F38" s="771"/>
      <c r="G38" s="772"/>
      <c r="H38" s="773"/>
      <c r="I38" s="773"/>
      <c r="J38" s="773"/>
      <c r="K38" s="774"/>
      <c r="L38" s="775"/>
      <c r="M38" s="776"/>
      <c r="N38" s="776"/>
      <c r="O38" s="777"/>
      <c r="P38" s="144"/>
      <c r="Q38" s="145"/>
      <c r="R38" s="145"/>
      <c r="S38" s="145"/>
      <c r="T38" s="145"/>
      <c r="U38" s="145"/>
      <c r="V38" s="146"/>
      <c r="W38" s="144"/>
      <c r="X38" s="145"/>
      <c r="Y38" s="145"/>
      <c r="Z38" s="145"/>
      <c r="AA38" s="145"/>
      <c r="AB38" s="145"/>
      <c r="AC38" s="146"/>
      <c r="AD38" s="144"/>
      <c r="AE38" s="145"/>
      <c r="AF38" s="145"/>
      <c r="AG38" s="145"/>
      <c r="AH38" s="145"/>
      <c r="AI38" s="145"/>
      <c r="AJ38" s="146"/>
      <c r="AK38" s="144"/>
      <c r="AL38" s="145"/>
      <c r="AM38" s="145"/>
      <c r="AN38" s="145"/>
      <c r="AO38" s="145"/>
      <c r="AP38" s="145"/>
      <c r="AQ38" s="146"/>
      <c r="AR38" s="144"/>
      <c r="AS38" s="145"/>
      <c r="AT38" s="146"/>
      <c r="AU38" s="778">
        <f t="shared" si="1"/>
        <v>0</v>
      </c>
      <c r="AV38" s="779"/>
      <c r="AW38" s="780">
        <f t="shared" si="2"/>
        <v>0</v>
      </c>
      <c r="AX38" s="781"/>
      <c r="AY38" s="782"/>
      <c r="AZ38" s="783"/>
      <c r="BA38" s="783"/>
      <c r="BB38" s="783"/>
      <c r="BC38" s="783"/>
      <c r="BD38" s="784"/>
    </row>
    <row r="39" spans="1:56" ht="39.950000000000003" customHeight="1" x14ac:dyDescent="0.15">
      <c r="A39" s="125"/>
      <c r="B39" s="143">
        <f t="shared" si="3"/>
        <v>27</v>
      </c>
      <c r="C39" s="768"/>
      <c r="D39" s="769"/>
      <c r="E39" s="770"/>
      <c r="F39" s="771"/>
      <c r="G39" s="772"/>
      <c r="H39" s="773"/>
      <c r="I39" s="773"/>
      <c r="J39" s="773"/>
      <c r="K39" s="774"/>
      <c r="L39" s="775"/>
      <c r="M39" s="776"/>
      <c r="N39" s="776"/>
      <c r="O39" s="777"/>
      <c r="P39" s="144"/>
      <c r="Q39" s="145"/>
      <c r="R39" s="145"/>
      <c r="S39" s="145"/>
      <c r="T39" s="145"/>
      <c r="U39" s="145"/>
      <c r="V39" s="146"/>
      <c r="W39" s="144"/>
      <c r="X39" s="145"/>
      <c r="Y39" s="145"/>
      <c r="Z39" s="145"/>
      <c r="AA39" s="145"/>
      <c r="AB39" s="145"/>
      <c r="AC39" s="146"/>
      <c r="AD39" s="144"/>
      <c r="AE39" s="145"/>
      <c r="AF39" s="145"/>
      <c r="AG39" s="145"/>
      <c r="AH39" s="145"/>
      <c r="AI39" s="145"/>
      <c r="AJ39" s="146"/>
      <c r="AK39" s="144"/>
      <c r="AL39" s="145"/>
      <c r="AM39" s="145"/>
      <c r="AN39" s="145"/>
      <c r="AO39" s="145"/>
      <c r="AP39" s="145"/>
      <c r="AQ39" s="146"/>
      <c r="AR39" s="144"/>
      <c r="AS39" s="145"/>
      <c r="AT39" s="146"/>
      <c r="AU39" s="778">
        <f t="shared" si="1"/>
        <v>0</v>
      </c>
      <c r="AV39" s="779"/>
      <c r="AW39" s="780">
        <f t="shared" si="2"/>
        <v>0</v>
      </c>
      <c r="AX39" s="781"/>
      <c r="AY39" s="782"/>
      <c r="AZ39" s="783"/>
      <c r="BA39" s="783"/>
      <c r="BB39" s="783"/>
      <c r="BC39" s="783"/>
      <c r="BD39" s="784"/>
    </row>
    <row r="40" spans="1:56" ht="39.950000000000003" customHeight="1" x14ac:dyDescent="0.15">
      <c r="A40" s="125"/>
      <c r="B40" s="143">
        <f t="shared" si="3"/>
        <v>28</v>
      </c>
      <c r="C40" s="768"/>
      <c r="D40" s="769"/>
      <c r="E40" s="770"/>
      <c r="F40" s="771"/>
      <c r="G40" s="772"/>
      <c r="H40" s="773"/>
      <c r="I40" s="773"/>
      <c r="J40" s="773"/>
      <c r="K40" s="774"/>
      <c r="L40" s="775"/>
      <c r="M40" s="776"/>
      <c r="N40" s="776"/>
      <c r="O40" s="777"/>
      <c r="P40" s="178"/>
      <c r="Q40" s="179"/>
      <c r="R40" s="179"/>
      <c r="S40" s="179"/>
      <c r="T40" s="179"/>
      <c r="U40" s="179"/>
      <c r="V40" s="180"/>
      <c r="W40" s="178"/>
      <c r="X40" s="179"/>
      <c r="Y40" s="179"/>
      <c r="Z40" s="179"/>
      <c r="AA40" s="179"/>
      <c r="AB40" s="179"/>
      <c r="AC40" s="180"/>
      <c r="AD40" s="178"/>
      <c r="AE40" s="179"/>
      <c r="AF40" s="179"/>
      <c r="AG40" s="179"/>
      <c r="AH40" s="179"/>
      <c r="AI40" s="179"/>
      <c r="AJ40" s="180"/>
      <c r="AK40" s="178"/>
      <c r="AL40" s="179"/>
      <c r="AM40" s="179"/>
      <c r="AN40" s="179"/>
      <c r="AO40" s="179"/>
      <c r="AP40" s="179"/>
      <c r="AQ40" s="180"/>
      <c r="AR40" s="178"/>
      <c r="AS40" s="179"/>
      <c r="AT40" s="180"/>
      <c r="AU40" s="778">
        <f t="shared" si="1"/>
        <v>0</v>
      </c>
      <c r="AV40" s="779"/>
      <c r="AW40" s="780">
        <f t="shared" si="2"/>
        <v>0</v>
      </c>
      <c r="AX40" s="781"/>
      <c r="AY40" s="782"/>
      <c r="AZ40" s="783"/>
      <c r="BA40" s="783"/>
      <c r="BB40" s="783"/>
      <c r="BC40" s="783"/>
      <c r="BD40" s="784"/>
    </row>
    <row r="41" spans="1:56" ht="39.950000000000003" customHeight="1" x14ac:dyDescent="0.15">
      <c r="A41" s="125"/>
      <c r="B41" s="143">
        <f t="shared" si="3"/>
        <v>29</v>
      </c>
      <c r="C41" s="768"/>
      <c r="D41" s="769"/>
      <c r="E41" s="770"/>
      <c r="F41" s="771"/>
      <c r="G41" s="772"/>
      <c r="H41" s="773"/>
      <c r="I41" s="773"/>
      <c r="J41" s="773"/>
      <c r="K41" s="774"/>
      <c r="L41" s="775"/>
      <c r="M41" s="776"/>
      <c r="N41" s="776"/>
      <c r="O41" s="777"/>
      <c r="P41" s="144"/>
      <c r="Q41" s="145"/>
      <c r="R41" s="145"/>
      <c r="S41" s="145"/>
      <c r="T41" s="145"/>
      <c r="U41" s="145"/>
      <c r="V41" s="146"/>
      <c r="W41" s="144"/>
      <c r="X41" s="145"/>
      <c r="Y41" s="145"/>
      <c r="Z41" s="145"/>
      <c r="AA41" s="145"/>
      <c r="AB41" s="145"/>
      <c r="AC41" s="146"/>
      <c r="AD41" s="144"/>
      <c r="AE41" s="145"/>
      <c r="AF41" s="145"/>
      <c r="AG41" s="145"/>
      <c r="AH41" s="145"/>
      <c r="AI41" s="145"/>
      <c r="AJ41" s="146"/>
      <c r="AK41" s="144"/>
      <c r="AL41" s="145"/>
      <c r="AM41" s="145"/>
      <c r="AN41" s="145"/>
      <c r="AO41" s="145"/>
      <c r="AP41" s="145"/>
      <c r="AQ41" s="146"/>
      <c r="AR41" s="144"/>
      <c r="AS41" s="145"/>
      <c r="AT41" s="146"/>
      <c r="AU41" s="778">
        <f t="shared" si="1"/>
        <v>0</v>
      </c>
      <c r="AV41" s="779"/>
      <c r="AW41" s="780">
        <f t="shared" si="2"/>
        <v>0</v>
      </c>
      <c r="AX41" s="781"/>
      <c r="AY41" s="782"/>
      <c r="AZ41" s="783"/>
      <c r="BA41" s="783"/>
      <c r="BB41" s="783"/>
      <c r="BC41" s="783"/>
      <c r="BD41" s="784"/>
    </row>
    <row r="42" spans="1:56" ht="39.950000000000003" customHeight="1" x14ac:dyDescent="0.15">
      <c r="A42" s="125"/>
      <c r="B42" s="143">
        <f t="shared" si="3"/>
        <v>30</v>
      </c>
      <c r="C42" s="768"/>
      <c r="D42" s="769"/>
      <c r="E42" s="770"/>
      <c r="F42" s="771"/>
      <c r="G42" s="772"/>
      <c r="H42" s="773"/>
      <c r="I42" s="773"/>
      <c r="J42" s="773"/>
      <c r="K42" s="774"/>
      <c r="L42" s="775"/>
      <c r="M42" s="776"/>
      <c r="N42" s="776"/>
      <c r="O42" s="777"/>
      <c r="P42" s="144"/>
      <c r="Q42" s="145"/>
      <c r="R42" s="145"/>
      <c r="S42" s="145"/>
      <c r="T42" s="145"/>
      <c r="U42" s="145"/>
      <c r="V42" s="146"/>
      <c r="W42" s="144"/>
      <c r="X42" s="145"/>
      <c r="Y42" s="145"/>
      <c r="Z42" s="145"/>
      <c r="AA42" s="145"/>
      <c r="AB42" s="145"/>
      <c r="AC42" s="146"/>
      <c r="AD42" s="144"/>
      <c r="AE42" s="145"/>
      <c r="AF42" s="145"/>
      <c r="AG42" s="145"/>
      <c r="AH42" s="145"/>
      <c r="AI42" s="145"/>
      <c r="AJ42" s="146"/>
      <c r="AK42" s="144"/>
      <c r="AL42" s="145"/>
      <c r="AM42" s="145"/>
      <c r="AN42" s="145"/>
      <c r="AO42" s="145"/>
      <c r="AP42" s="145"/>
      <c r="AQ42" s="146"/>
      <c r="AR42" s="144"/>
      <c r="AS42" s="145"/>
      <c r="AT42" s="146"/>
      <c r="AU42" s="778">
        <f t="shared" si="1"/>
        <v>0</v>
      </c>
      <c r="AV42" s="779"/>
      <c r="AW42" s="780">
        <f t="shared" si="2"/>
        <v>0</v>
      </c>
      <c r="AX42" s="781"/>
      <c r="AY42" s="782"/>
      <c r="AZ42" s="783"/>
      <c r="BA42" s="783"/>
      <c r="BB42" s="783"/>
      <c r="BC42" s="783"/>
      <c r="BD42" s="784"/>
    </row>
    <row r="43" spans="1:56" ht="39.950000000000003" customHeight="1" x14ac:dyDescent="0.15">
      <c r="A43" s="125"/>
      <c r="B43" s="143">
        <f t="shared" si="3"/>
        <v>31</v>
      </c>
      <c r="C43" s="768"/>
      <c r="D43" s="769"/>
      <c r="E43" s="770"/>
      <c r="F43" s="771"/>
      <c r="G43" s="772"/>
      <c r="H43" s="773"/>
      <c r="I43" s="773"/>
      <c r="J43" s="773"/>
      <c r="K43" s="774"/>
      <c r="L43" s="775"/>
      <c r="M43" s="776"/>
      <c r="N43" s="776"/>
      <c r="O43" s="777"/>
      <c r="P43" s="144"/>
      <c r="Q43" s="145"/>
      <c r="R43" s="145"/>
      <c r="S43" s="145"/>
      <c r="T43" s="145"/>
      <c r="U43" s="145"/>
      <c r="V43" s="146"/>
      <c r="W43" s="144"/>
      <c r="X43" s="145"/>
      <c r="Y43" s="145"/>
      <c r="Z43" s="145"/>
      <c r="AA43" s="145"/>
      <c r="AB43" s="145"/>
      <c r="AC43" s="146"/>
      <c r="AD43" s="144"/>
      <c r="AE43" s="145"/>
      <c r="AF43" s="145"/>
      <c r="AG43" s="145"/>
      <c r="AH43" s="145"/>
      <c r="AI43" s="145"/>
      <c r="AJ43" s="146"/>
      <c r="AK43" s="144"/>
      <c r="AL43" s="145"/>
      <c r="AM43" s="145"/>
      <c r="AN43" s="145"/>
      <c r="AO43" s="145"/>
      <c r="AP43" s="145"/>
      <c r="AQ43" s="146"/>
      <c r="AR43" s="144"/>
      <c r="AS43" s="145"/>
      <c r="AT43" s="146"/>
      <c r="AU43" s="778">
        <f t="shared" si="1"/>
        <v>0</v>
      </c>
      <c r="AV43" s="779"/>
      <c r="AW43" s="780">
        <f t="shared" si="2"/>
        <v>0</v>
      </c>
      <c r="AX43" s="781"/>
      <c r="AY43" s="782"/>
      <c r="AZ43" s="783"/>
      <c r="BA43" s="783"/>
      <c r="BB43" s="783"/>
      <c r="BC43" s="783"/>
      <c r="BD43" s="784"/>
    </row>
    <row r="44" spans="1:56" ht="39.950000000000003" customHeight="1" x14ac:dyDescent="0.15">
      <c r="A44" s="125"/>
      <c r="B44" s="143">
        <f t="shared" si="3"/>
        <v>32</v>
      </c>
      <c r="C44" s="768"/>
      <c r="D44" s="769"/>
      <c r="E44" s="770"/>
      <c r="F44" s="771"/>
      <c r="G44" s="772"/>
      <c r="H44" s="773"/>
      <c r="I44" s="773"/>
      <c r="J44" s="773"/>
      <c r="K44" s="774"/>
      <c r="L44" s="775"/>
      <c r="M44" s="776"/>
      <c r="N44" s="776"/>
      <c r="O44" s="777"/>
      <c r="P44" s="144"/>
      <c r="Q44" s="145"/>
      <c r="R44" s="145"/>
      <c r="S44" s="145"/>
      <c r="T44" s="145"/>
      <c r="U44" s="145"/>
      <c r="V44" s="146"/>
      <c r="W44" s="144"/>
      <c r="X44" s="145"/>
      <c r="Y44" s="145"/>
      <c r="Z44" s="145"/>
      <c r="AA44" s="145"/>
      <c r="AB44" s="145"/>
      <c r="AC44" s="146"/>
      <c r="AD44" s="144"/>
      <c r="AE44" s="145"/>
      <c r="AF44" s="145"/>
      <c r="AG44" s="145"/>
      <c r="AH44" s="145"/>
      <c r="AI44" s="145"/>
      <c r="AJ44" s="146"/>
      <c r="AK44" s="144"/>
      <c r="AL44" s="145"/>
      <c r="AM44" s="145"/>
      <c r="AN44" s="145"/>
      <c r="AO44" s="145"/>
      <c r="AP44" s="145"/>
      <c r="AQ44" s="146"/>
      <c r="AR44" s="144"/>
      <c r="AS44" s="145"/>
      <c r="AT44" s="146"/>
      <c r="AU44" s="778">
        <f t="shared" si="1"/>
        <v>0</v>
      </c>
      <c r="AV44" s="779"/>
      <c r="AW44" s="780">
        <f t="shared" si="2"/>
        <v>0</v>
      </c>
      <c r="AX44" s="781"/>
      <c r="AY44" s="782"/>
      <c r="AZ44" s="783"/>
      <c r="BA44" s="783"/>
      <c r="BB44" s="783"/>
      <c r="BC44" s="783"/>
      <c r="BD44" s="784"/>
    </row>
    <row r="45" spans="1:56" ht="39.950000000000003" customHeight="1" x14ac:dyDescent="0.15">
      <c r="A45" s="125"/>
      <c r="B45" s="143">
        <f t="shared" si="3"/>
        <v>33</v>
      </c>
      <c r="C45" s="768"/>
      <c r="D45" s="769"/>
      <c r="E45" s="770"/>
      <c r="F45" s="771"/>
      <c r="G45" s="772"/>
      <c r="H45" s="773"/>
      <c r="I45" s="773"/>
      <c r="J45" s="773"/>
      <c r="K45" s="774"/>
      <c r="L45" s="775"/>
      <c r="M45" s="776"/>
      <c r="N45" s="776"/>
      <c r="O45" s="777"/>
      <c r="P45" s="144"/>
      <c r="Q45" s="145"/>
      <c r="R45" s="145"/>
      <c r="S45" s="145"/>
      <c r="T45" s="145"/>
      <c r="U45" s="145"/>
      <c r="V45" s="146"/>
      <c r="W45" s="144"/>
      <c r="X45" s="145"/>
      <c r="Y45" s="145"/>
      <c r="Z45" s="145"/>
      <c r="AA45" s="145"/>
      <c r="AB45" s="145"/>
      <c r="AC45" s="146"/>
      <c r="AD45" s="144"/>
      <c r="AE45" s="145"/>
      <c r="AF45" s="145"/>
      <c r="AG45" s="145"/>
      <c r="AH45" s="145"/>
      <c r="AI45" s="145"/>
      <c r="AJ45" s="146"/>
      <c r="AK45" s="144"/>
      <c r="AL45" s="145"/>
      <c r="AM45" s="145"/>
      <c r="AN45" s="145"/>
      <c r="AO45" s="145"/>
      <c r="AP45" s="145"/>
      <c r="AQ45" s="146"/>
      <c r="AR45" s="144"/>
      <c r="AS45" s="145"/>
      <c r="AT45" s="146"/>
      <c r="AU45" s="778">
        <f t="shared" si="1"/>
        <v>0</v>
      </c>
      <c r="AV45" s="779"/>
      <c r="AW45" s="780">
        <f t="shared" si="2"/>
        <v>0</v>
      </c>
      <c r="AX45" s="781"/>
      <c r="AY45" s="782"/>
      <c r="AZ45" s="783"/>
      <c r="BA45" s="783"/>
      <c r="BB45" s="783"/>
      <c r="BC45" s="783"/>
      <c r="BD45" s="784"/>
    </row>
    <row r="46" spans="1:56" ht="39.950000000000003" customHeight="1" x14ac:dyDescent="0.15">
      <c r="A46" s="125"/>
      <c r="B46" s="143">
        <f t="shared" si="3"/>
        <v>34</v>
      </c>
      <c r="C46" s="768"/>
      <c r="D46" s="769"/>
      <c r="E46" s="770"/>
      <c r="F46" s="771"/>
      <c r="G46" s="772"/>
      <c r="H46" s="773"/>
      <c r="I46" s="773"/>
      <c r="J46" s="773"/>
      <c r="K46" s="774"/>
      <c r="L46" s="775"/>
      <c r="M46" s="776"/>
      <c r="N46" s="776"/>
      <c r="O46" s="777"/>
      <c r="P46" s="144"/>
      <c r="Q46" s="145"/>
      <c r="R46" s="145"/>
      <c r="S46" s="145"/>
      <c r="T46" s="145"/>
      <c r="U46" s="145"/>
      <c r="V46" s="146"/>
      <c r="W46" s="144"/>
      <c r="X46" s="145"/>
      <c r="Y46" s="145"/>
      <c r="Z46" s="145"/>
      <c r="AA46" s="145"/>
      <c r="AB46" s="145"/>
      <c r="AC46" s="146"/>
      <c r="AD46" s="144"/>
      <c r="AE46" s="145"/>
      <c r="AF46" s="145"/>
      <c r="AG46" s="145"/>
      <c r="AH46" s="145"/>
      <c r="AI46" s="145"/>
      <c r="AJ46" s="146"/>
      <c r="AK46" s="144"/>
      <c r="AL46" s="145"/>
      <c r="AM46" s="145"/>
      <c r="AN46" s="145"/>
      <c r="AO46" s="145"/>
      <c r="AP46" s="145"/>
      <c r="AQ46" s="146"/>
      <c r="AR46" s="144"/>
      <c r="AS46" s="145"/>
      <c r="AT46" s="146"/>
      <c r="AU46" s="778">
        <f t="shared" si="1"/>
        <v>0</v>
      </c>
      <c r="AV46" s="779"/>
      <c r="AW46" s="780">
        <f t="shared" si="2"/>
        <v>0</v>
      </c>
      <c r="AX46" s="781"/>
      <c r="AY46" s="782"/>
      <c r="AZ46" s="783"/>
      <c r="BA46" s="783"/>
      <c r="BB46" s="783"/>
      <c r="BC46" s="783"/>
      <c r="BD46" s="784"/>
    </row>
    <row r="47" spans="1:56" ht="39.950000000000003" customHeight="1" x14ac:dyDescent="0.15">
      <c r="A47" s="125"/>
      <c r="B47" s="143">
        <f t="shared" si="3"/>
        <v>35</v>
      </c>
      <c r="C47" s="768"/>
      <c r="D47" s="769"/>
      <c r="E47" s="770"/>
      <c r="F47" s="771"/>
      <c r="G47" s="772"/>
      <c r="H47" s="773"/>
      <c r="I47" s="773"/>
      <c r="J47" s="773"/>
      <c r="K47" s="774"/>
      <c r="L47" s="775"/>
      <c r="M47" s="776"/>
      <c r="N47" s="776"/>
      <c r="O47" s="777"/>
      <c r="P47" s="144"/>
      <c r="Q47" s="145"/>
      <c r="R47" s="145"/>
      <c r="S47" s="145"/>
      <c r="T47" s="145"/>
      <c r="U47" s="145"/>
      <c r="V47" s="146"/>
      <c r="W47" s="144"/>
      <c r="X47" s="145"/>
      <c r="Y47" s="145"/>
      <c r="Z47" s="145"/>
      <c r="AA47" s="145"/>
      <c r="AB47" s="145"/>
      <c r="AC47" s="146"/>
      <c r="AD47" s="144"/>
      <c r="AE47" s="145"/>
      <c r="AF47" s="145"/>
      <c r="AG47" s="145"/>
      <c r="AH47" s="145"/>
      <c r="AI47" s="145"/>
      <c r="AJ47" s="146"/>
      <c r="AK47" s="144"/>
      <c r="AL47" s="145"/>
      <c r="AM47" s="145"/>
      <c r="AN47" s="145"/>
      <c r="AO47" s="145"/>
      <c r="AP47" s="145"/>
      <c r="AQ47" s="146"/>
      <c r="AR47" s="144"/>
      <c r="AS47" s="145"/>
      <c r="AT47" s="146"/>
      <c r="AU47" s="778">
        <f t="shared" si="1"/>
        <v>0</v>
      </c>
      <c r="AV47" s="779"/>
      <c r="AW47" s="780">
        <f t="shared" si="2"/>
        <v>0</v>
      </c>
      <c r="AX47" s="781"/>
      <c r="AY47" s="782"/>
      <c r="AZ47" s="783"/>
      <c r="BA47" s="783"/>
      <c r="BB47" s="783"/>
      <c r="BC47" s="783"/>
      <c r="BD47" s="784"/>
    </row>
    <row r="48" spans="1:56" ht="39.950000000000003" customHeight="1" x14ac:dyDescent="0.15">
      <c r="A48" s="125"/>
      <c r="B48" s="143">
        <f t="shared" si="3"/>
        <v>36</v>
      </c>
      <c r="C48" s="768"/>
      <c r="D48" s="769"/>
      <c r="E48" s="770"/>
      <c r="F48" s="771"/>
      <c r="G48" s="772"/>
      <c r="H48" s="773"/>
      <c r="I48" s="773"/>
      <c r="J48" s="773"/>
      <c r="K48" s="774"/>
      <c r="L48" s="775"/>
      <c r="M48" s="776"/>
      <c r="N48" s="776"/>
      <c r="O48" s="777"/>
      <c r="P48" s="144"/>
      <c r="Q48" s="145"/>
      <c r="R48" s="145"/>
      <c r="S48" s="145"/>
      <c r="T48" s="145"/>
      <c r="U48" s="145"/>
      <c r="V48" s="146"/>
      <c r="W48" s="144"/>
      <c r="X48" s="145"/>
      <c r="Y48" s="145"/>
      <c r="Z48" s="145"/>
      <c r="AA48" s="145"/>
      <c r="AB48" s="145"/>
      <c r="AC48" s="146"/>
      <c r="AD48" s="144"/>
      <c r="AE48" s="145"/>
      <c r="AF48" s="145"/>
      <c r="AG48" s="145"/>
      <c r="AH48" s="145"/>
      <c r="AI48" s="145"/>
      <c r="AJ48" s="146"/>
      <c r="AK48" s="144"/>
      <c r="AL48" s="145"/>
      <c r="AM48" s="145"/>
      <c r="AN48" s="145"/>
      <c r="AO48" s="145"/>
      <c r="AP48" s="145"/>
      <c r="AQ48" s="146"/>
      <c r="AR48" s="144"/>
      <c r="AS48" s="145"/>
      <c r="AT48" s="146"/>
      <c r="AU48" s="778">
        <f t="shared" si="1"/>
        <v>0</v>
      </c>
      <c r="AV48" s="779"/>
      <c r="AW48" s="780">
        <f t="shared" si="2"/>
        <v>0</v>
      </c>
      <c r="AX48" s="781"/>
      <c r="AY48" s="782"/>
      <c r="AZ48" s="783"/>
      <c r="BA48" s="783"/>
      <c r="BB48" s="783"/>
      <c r="BC48" s="783"/>
      <c r="BD48" s="784"/>
    </row>
    <row r="49" spans="1:56" ht="39.950000000000003" customHeight="1" x14ac:dyDescent="0.15">
      <c r="A49" s="125"/>
      <c r="B49" s="143">
        <f t="shared" si="3"/>
        <v>37</v>
      </c>
      <c r="C49" s="768"/>
      <c r="D49" s="769"/>
      <c r="E49" s="770"/>
      <c r="F49" s="771"/>
      <c r="G49" s="772"/>
      <c r="H49" s="773"/>
      <c r="I49" s="773"/>
      <c r="J49" s="773"/>
      <c r="K49" s="774"/>
      <c r="L49" s="775"/>
      <c r="M49" s="776"/>
      <c r="N49" s="776"/>
      <c r="O49" s="777"/>
      <c r="P49" s="144"/>
      <c r="Q49" s="145"/>
      <c r="R49" s="145"/>
      <c r="S49" s="145"/>
      <c r="T49" s="145"/>
      <c r="U49" s="145"/>
      <c r="V49" s="146"/>
      <c r="W49" s="144"/>
      <c r="X49" s="145"/>
      <c r="Y49" s="145"/>
      <c r="Z49" s="145"/>
      <c r="AA49" s="145"/>
      <c r="AB49" s="145"/>
      <c r="AC49" s="146"/>
      <c r="AD49" s="144"/>
      <c r="AE49" s="145"/>
      <c r="AF49" s="145"/>
      <c r="AG49" s="145"/>
      <c r="AH49" s="145"/>
      <c r="AI49" s="145"/>
      <c r="AJ49" s="146"/>
      <c r="AK49" s="144"/>
      <c r="AL49" s="145"/>
      <c r="AM49" s="145"/>
      <c r="AN49" s="145"/>
      <c r="AO49" s="145"/>
      <c r="AP49" s="145"/>
      <c r="AQ49" s="146"/>
      <c r="AR49" s="144"/>
      <c r="AS49" s="145"/>
      <c r="AT49" s="146"/>
      <c r="AU49" s="778">
        <f t="shared" si="1"/>
        <v>0</v>
      </c>
      <c r="AV49" s="779"/>
      <c r="AW49" s="780">
        <f t="shared" si="2"/>
        <v>0</v>
      </c>
      <c r="AX49" s="781"/>
      <c r="AY49" s="782"/>
      <c r="AZ49" s="783"/>
      <c r="BA49" s="783"/>
      <c r="BB49" s="783"/>
      <c r="BC49" s="783"/>
      <c r="BD49" s="784"/>
    </row>
    <row r="50" spans="1:56" ht="39.950000000000003" customHeight="1" x14ac:dyDescent="0.15">
      <c r="A50" s="125"/>
      <c r="B50" s="143">
        <f t="shared" si="3"/>
        <v>38</v>
      </c>
      <c r="C50" s="768"/>
      <c r="D50" s="769"/>
      <c r="E50" s="770"/>
      <c r="F50" s="771"/>
      <c r="G50" s="772"/>
      <c r="H50" s="773"/>
      <c r="I50" s="773"/>
      <c r="J50" s="773"/>
      <c r="K50" s="774"/>
      <c r="L50" s="775"/>
      <c r="M50" s="776"/>
      <c r="N50" s="776"/>
      <c r="O50" s="777"/>
      <c r="P50" s="144"/>
      <c r="Q50" s="145"/>
      <c r="R50" s="145"/>
      <c r="S50" s="145"/>
      <c r="T50" s="145"/>
      <c r="U50" s="145"/>
      <c r="V50" s="146"/>
      <c r="W50" s="144"/>
      <c r="X50" s="145"/>
      <c r="Y50" s="145"/>
      <c r="Z50" s="145"/>
      <c r="AA50" s="145"/>
      <c r="AB50" s="145"/>
      <c r="AC50" s="146"/>
      <c r="AD50" s="144"/>
      <c r="AE50" s="145"/>
      <c r="AF50" s="145"/>
      <c r="AG50" s="145"/>
      <c r="AH50" s="145"/>
      <c r="AI50" s="145"/>
      <c r="AJ50" s="146"/>
      <c r="AK50" s="144"/>
      <c r="AL50" s="145"/>
      <c r="AM50" s="145"/>
      <c r="AN50" s="145"/>
      <c r="AO50" s="145"/>
      <c r="AP50" s="145"/>
      <c r="AQ50" s="146"/>
      <c r="AR50" s="144"/>
      <c r="AS50" s="145"/>
      <c r="AT50" s="146"/>
      <c r="AU50" s="778">
        <f t="shared" si="1"/>
        <v>0</v>
      </c>
      <c r="AV50" s="779"/>
      <c r="AW50" s="780">
        <f t="shared" si="2"/>
        <v>0</v>
      </c>
      <c r="AX50" s="781"/>
      <c r="AY50" s="782"/>
      <c r="AZ50" s="783"/>
      <c r="BA50" s="783"/>
      <c r="BB50" s="783"/>
      <c r="BC50" s="783"/>
      <c r="BD50" s="784"/>
    </row>
    <row r="51" spans="1:56" ht="39.950000000000003" customHeight="1" x14ac:dyDescent="0.15">
      <c r="A51" s="125"/>
      <c r="B51" s="143">
        <f t="shared" si="3"/>
        <v>39</v>
      </c>
      <c r="C51" s="768"/>
      <c r="D51" s="769"/>
      <c r="E51" s="770"/>
      <c r="F51" s="771"/>
      <c r="G51" s="772"/>
      <c r="H51" s="773"/>
      <c r="I51" s="773"/>
      <c r="J51" s="773"/>
      <c r="K51" s="774"/>
      <c r="L51" s="775"/>
      <c r="M51" s="776"/>
      <c r="N51" s="776"/>
      <c r="O51" s="777"/>
      <c r="P51" s="144"/>
      <c r="Q51" s="145"/>
      <c r="R51" s="145"/>
      <c r="S51" s="145"/>
      <c r="T51" s="145"/>
      <c r="U51" s="145"/>
      <c r="V51" s="146"/>
      <c r="W51" s="144"/>
      <c r="X51" s="145"/>
      <c r="Y51" s="145"/>
      <c r="Z51" s="145"/>
      <c r="AA51" s="145"/>
      <c r="AB51" s="145"/>
      <c r="AC51" s="146"/>
      <c r="AD51" s="144"/>
      <c r="AE51" s="145"/>
      <c r="AF51" s="145"/>
      <c r="AG51" s="145"/>
      <c r="AH51" s="145"/>
      <c r="AI51" s="145"/>
      <c r="AJ51" s="146"/>
      <c r="AK51" s="144"/>
      <c r="AL51" s="145"/>
      <c r="AM51" s="145"/>
      <c r="AN51" s="145"/>
      <c r="AO51" s="145"/>
      <c r="AP51" s="145"/>
      <c r="AQ51" s="146"/>
      <c r="AR51" s="144"/>
      <c r="AS51" s="145"/>
      <c r="AT51" s="146"/>
      <c r="AU51" s="778">
        <f t="shared" si="1"/>
        <v>0</v>
      </c>
      <c r="AV51" s="779"/>
      <c r="AW51" s="780">
        <f t="shared" si="2"/>
        <v>0</v>
      </c>
      <c r="AX51" s="781"/>
      <c r="AY51" s="782"/>
      <c r="AZ51" s="783"/>
      <c r="BA51" s="783"/>
      <c r="BB51" s="783"/>
      <c r="BC51" s="783"/>
      <c r="BD51" s="784"/>
    </row>
    <row r="52" spans="1:56" ht="39.950000000000003" customHeight="1" x14ac:dyDescent="0.15">
      <c r="A52" s="125"/>
      <c r="B52" s="143">
        <f t="shared" si="3"/>
        <v>40</v>
      </c>
      <c r="C52" s="768"/>
      <c r="D52" s="769"/>
      <c r="E52" s="770"/>
      <c r="F52" s="771"/>
      <c r="G52" s="772"/>
      <c r="H52" s="773"/>
      <c r="I52" s="773"/>
      <c r="J52" s="773"/>
      <c r="K52" s="774"/>
      <c r="L52" s="775"/>
      <c r="M52" s="776"/>
      <c r="N52" s="776"/>
      <c r="O52" s="777"/>
      <c r="P52" s="144"/>
      <c r="Q52" s="145"/>
      <c r="R52" s="145"/>
      <c r="S52" s="145"/>
      <c r="T52" s="145"/>
      <c r="U52" s="145"/>
      <c r="V52" s="146"/>
      <c r="W52" s="144"/>
      <c r="X52" s="145"/>
      <c r="Y52" s="145"/>
      <c r="Z52" s="145"/>
      <c r="AA52" s="145"/>
      <c r="AB52" s="145"/>
      <c r="AC52" s="146"/>
      <c r="AD52" s="144"/>
      <c r="AE52" s="145"/>
      <c r="AF52" s="145"/>
      <c r="AG52" s="145"/>
      <c r="AH52" s="145"/>
      <c r="AI52" s="145"/>
      <c r="AJ52" s="146"/>
      <c r="AK52" s="144"/>
      <c r="AL52" s="145"/>
      <c r="AM52" s="145"/>
      <c r="AN52" s="145"/>
      <c r="AO52" s="145"/>
      <c r="AP52" s="145"/>
      <c r="AQ52" s="146"/>
      <c r="AR52" s="144"/>
      <c r="AS52" s="145"/>
      <c r="AT52" s="146"/>
      <c r="AU52" s="778">
        <f t="shared" si="1"/>
        <v>0</v>
      </c>
      <c r="AV52" s="779"/>
      <c r="AW52" s="780">
        <f t="shared" si="2"/>
        <v>0</v>
      </c>
      <c r="AX52" s="781"/>
      <c r="AY52" s="782"/>
      <c r="AZ52" s="783"/>
      <c r="BA52" s="783"/>
      <c r="BB52" s="783"/>
      <c r="BC52" s="783"/>
      <c r="BD52" s="784"/>
    </row>
    <row r="53" spans="1:56" ht="39.950000000000003" customHeight="1" x14ac:dyDescent="0.15">
      <c r="A53" s="125"/>
      <c r="B53" s="143">
        <f t="shared" si="3"/>
        <v>41</v>
      </c>
      <c r="C53" s="768"/>
      <c r="D53" s="769"/>
      <c r="E53" s="770"/>
      <c r="F53" s="771"/>
      <c r="G53" s="772"/>
      <c r="H53" s="773"/>
      <c r="I53" s="773"/>
      <c r="J53" s="773"/>
      <c r="K53" s="774"/>
      <c r="L53" s="775"/>
      <c r="M53" s="776"/>
      <c r="N53" s="776"/>
      <c r="O53" s="777"/>
      <c r="P53" s="144"/>
      <c r="Q53" s="145"/>
      <c r="R53" s="145"/>
      <c r="S53" s="145"/>
      <c r="T53" s="145"/>
      <c r="U53" s="145"/>
      <c r="V53" s="146"/>
      <c r="W53" s="144"/>
      <c r="X53" s="145"/>
      <c r="Y53" s="145"/>
      <c r="Z53" s="145"/>
      <c r="AA53" s="145"/>
      <c r="AB53" s="145"/>
      <c r="AC53" s="146"/>
      <c r="AD53" s="144"/>
      <c r="AE53" s="145"/>
      <c r="AF53" s="145"/>
      <c r="AG53" s="145"/>
      <c r="AH53" s="145"/>
      <c r="AI53" s="145"/>
      <c r="AJ53" s="146"/>
      <c r="AK53" s="144"/>
      <c r="AL53" s="145"/>
      <c r="AM53" s="145"/>
      <c r="AN53" s="145"/>
      <c r="AO53" s="145"/>
      <c r="AP53" s="145"/>
      <c r="AQ53" s="146"/>
      <c r="AR53" s="144"/>
      <c r="AS53" s="145"/>
      <c r="AT53" s="146"/>
      <c r="AU53" s="778">
        <f t="shared" si="1"/>
        <v>0</v>
      </c>
      <c r="AV53" s="779"/>
      <c r="AW53" s="780">
        <f t="shared" si="2"/>
        <v>0</v>
      </c>
      <c r="AX53" s="781"/>
      <c r="AY53" s="782"/>
      <c r="AZ53" s="783"/>
      <c r="BA53" s="783"/>
      <c r="BB53" s="783"/>
      <c r="BC53" s="783"/>
      <c r="BD53" s="784"/>
    </row>
    <row r="54" spans="1:56" ht="39.950000000000003" customHeight="1" x14ac:dyDescent="0.15">
      <c r="A54" s="125"/>
      <c r="B54" s="143">
        <f t="shared" si="3"/>
        <v>42</v>
      </c>
      <c r="C54" s="768"/>
      <c r="D54" s="769"/>
      <c r="E54" s="770"/>
      <c r="F54" s="771"/>
      <c r="G54" s="772"/>
      <c r="H54" s="773"/>
      <c r="I54" s="773"/>
      <c r="J54" s="773"/>
      <c r="K54" s="774"/>
      <c r="L54" s="775"/>
      <c r="M54" s="776"/>
      <c r="N54" s="776"/>
      <c r="O54" s="777"/>
      <c r="P54" s="144"/>
      <c r="Q54" s="145"/>
      <c r="R54" s="145"/>
      <c r="S54" s="145"/>
      <c r="T54" s="145"/>
      <c r="U54" s="145"/>
      <c r="V54" s="146"/>
      <c r="W54" s="144"/>
      <c r="X54" s="145"/>
      <c r="Y54" s="145"/>
      <c r="Z54" s="145"/>
      <c r="AA54" s="145"/>
      <c r="AB54" s="145"/>
      <c r="AC54" s="146"/>
      <c r="AD54" s="144"/>
      <c r="AE54" s="145"/>
      <c r="AF54" s="145"/>
      <c r="AG54" s="145"/>
      <c r="AH54" s="145"/>
      <c r="AI54" s="145"/>
      <c r="AJ54" s="146"/>
      <c r="AK54" s="144"/>
      <c r="AL54" s="145"/>
      <c r="AM54" s="145"/>
      <c r="AN54" s="145"/>
      <c r="AO54" s="145"/>
      <c r="AP54" s="145"/>
      <c r="AQ54" s="146"/>
      <c r="AR54" s="144"/>
      <c r="AS54" s="145"/>
      <c r="AT54" s="146"/>
      <c r="AU54" s="778">
        <f t="shared" si="1"/>
        <v>0</v>
      </c>
      <c r="AV54" s="779"/>
      <c r="AW54" s="780">
        <f t="shared" si="2"/>
        <v>0</v>
      </c>
      <c r="AX54" s="781"/>
      <c r="AY54" s="782"/>
      <c r="AZ54" s="783"/>
      <c r="BA54" s="783"/>
      <c r="BB54" s="783"/>
      <c r="BC54" s="783"/>
      <c r="BD54" s="784"/>
    </row>
    <row r="55" spans="1:56" ht="39.950000000000003" customHeight="1" x14ac:dyDescent="0.15">
      <c r="A55" s="125"/>
      <c r="B55" s="143">
        <f t="shared" si="3"/>
        <v>43</v>
      </c>
      <c r="C55" s="768"/>
      <c r="D55" s="769"/>
      <c r="E55" s="770"/>
      <c r="F55" s="771"/>
      <c r="G55" s="772"/>
      <c r="H55" s="773"/>
      <c r="I55" s="773"/>
      <c r="J55" s="773"/>
      <c r="K55" s="774"/>
      <c r="L55" s="775"/>
      <c r="M55" s="776"/>
      <c r="N55" s="776"/>
      <c r="O55" s="777"/>
      <c r="P55" s="144"/>
      <c r="Q55" s="145"/>
      <c r="R55" s="145"/>
      <c r="S55" s="145"/>
      <c r="T55" s="145"/>
      <c r="U55" s="145"/>
      <c r="V55" s="146"/>
      <c r="W55" s="144"/>
      <c r="X55" s="145"/>
      <c r="Y55" s="145"/>
      <c r="Z55" s="145"/>
      <c r="AA55" s="145"/>
      <c r="AB55" s="145"/>
      <c r="AC55" s="146"/>
      <c r="AD55" s="144"/>
      <c r="AE55" s="145"/>
      <c r="AF55" s="145"/>
      <c r="AG55" s="145"/>
      <c r="AH55" s="145"/>
      <c r="AI55" s="145"/>
      <c r="AJ55" s="146"/>
      <c r="AK55" s="144"/>
      <c r="AL55" s="145"/>
      <c r="AM55" s="145"/>
      <c r="AN55" s="145"/>
      <c r="AO55" s="145"/>
      <c r="AP55" s="145"/>
      <c r="AQ55" s="146"/>
      <c r="AR55" s="144"/>
      <c r="AS55" s="145"/>
      <c r="AT55" s="146"/>
      <c r="AU55" s="778">
        <f t="shared" si="1"/>
        <v>0</v>
      </c>
      <c r="AV55" s="779"/>
      <c r="AW55" s="780">
        <f t="shared" si="2"/>
        <v>0</v>
      </c>
      <c r="AX55" s="781"/>
      <c r="AY55" s="782"/>
      <c r="AZ55" s="783"/>
      <c r="BA55" s="783"/>
      <c r="BB55" s="783"/>
      <c r="BC55" s="783"/>
      <c r="BD55" s="784"/>
    </row>
    <row r="56" spans="1:56" ht="39.950000000000003" customHeight="1" x14ac:dyDescent="0.15">
      <c r="A56" s="125"/>
      <c r="B56" s="143">
        <f t="shared" si="3"/>
        <v>44</v>
      </c>
      <c r="C56" s="768"/>
      <c r="D56" s="769"/>
      <c r="E56" s="770"/>
      <c r="F56" s="771"/>
      <c r="G56" s="772"/>
      <c r="H56" s="773"/>
      <c r="I56" s="773"/>
      <c r="J56" s="773"/>
      <c r="K56" s="774"/>
      <c r="L56" s="775"/>
      <c r="M56" s="776"/>
      <c r="N56" s="776"/>
      <c r="O56" s="777"/>
      <c r="P56" s="144"/>
      <c r="Q56" s="145"/>
      <c r="R56" s="145"/>
      <c r="S56" s="145"/>
      <c r="T56" s="145"/>
      <c r="U56" s="145"/>
      <c r="V56" s="146"/>
      <c r="W56" s="144"/>
      <c r="X56" s="145"/>
      <c r="Y56" s="145"/>
      <c r="Z56" s="145"/>
      <c r="AA56" s="145"/>
      <c r="AB56" s="145"/>
      <c r="AC56" s="146"/>
      <c r="AD56" s="144"/>
      <c r="AE56" s="145"/>
      <c r="AF56" s="145"/>
      <c r="AG56" s="145"/>
      <c r="AH56" s="145"/>
      <c r="AI56" s="145"/>
      <c r="AJ56" s="146"/>
      <c r="AK56" s="144"/>
      <c r="AL56" s="145"/>
      <c r="AM56" s="145"/>
      <c r="AN56" s="145"/>
      <c r="AO56" s="145"/>
      <c r="AP56" s="145"/>
      <c r="AQ56" s="146"/>
      <c r="AR56" s="144"/>
      <c r="AS56" s="145"/>
      <c r="AT56" s="146"/>
      <c r="AU56" s="778">
        <f t="shared" si="1"/>
        <v>0</v>
      </c>
      <c r="AV56" s="779"/>
      <c r="AW56" s="780">
        <f t="shared" si="2"/>
        <v>0</v>
      </c>
      <c r="AX56" s="781"/>
      <c r="AY56" s="782"/>
      <c r="AZ56" s="783"/>
      <c r="BA56" s="783"/>
      <c r="BB56" s="783"/>
      <c r="BC56" s="783"/>
      <c r="BD56" s="784"/>
    </row>
    <row r="57" spans="1:56" ht="39.950000000000003" customHeight="1" x14ac:dyDescent="0.15">
      <c r="A57" s="125"/>
      <c r="B57" s="143">
        <f t="shared" si="3"/>
        <v>45</v>
      </c>
      <c r="C57" s="768"/>
      <c r="D57" s="769"/>
      <c r="E57" s="770"/>
      <c r="F57" s="771"/>
      <c r="G57" s="772"/>
      <c r="H57" s="773"/>
      <c r="I57" s="773"/>
      <c r="J57" s="773"/>
      <c r="K57" s="774"/>
      <c r="L57" s="775"/>
      <c r="M57" s="776"/>
      <c r="N57" s="776"/>
      <c r="O57" s="777"/>
      <c r="P57" s="144"/>
      <c r="Q57" s="145"/>
      <c r="R57" s="145"/>
      <c r="S57" s="145"/>
      <c r="T57" s="145"/>
      <c r="U57" s="145"/>
      <c r="V57" s="146"/>
      <c r="W57" s="144"/>
      <c r="X57" s="145"/>
      <c r="Y57" s="145"/>
      <c r="Z57" s="145"/>
      <c r="AA57" s="145"/>
      <c r="AB57" s="145"/>
      <c r="AC57" s="146"/>
      <c r="AD57" s="144"/>
      <c r="AE57" s="145"/>
      <c r="AF57" s="145"/>
      <c r="AG57" s="145"/>
      <c r="AH57" s="145"/>
      <c r="AI57" s="145"/>
      <c r="AJ57" s="146"/>
      <c r="AK57" s="144"/>
      <c r="AL57" s="145"/>
      <c r="AM57" s="145"/>
      <c r="AN57" s="145"/>
      <c r="AO57" s="145"/>
      <c r="AP57" s="145"/>
      <c r="AQ57" s="146"/>
      <c r="AR57" s="144"/>
      <c r="AS57" s="145"/>
      <c r="AT57" s="146"/>
      <c r="AU57" s="778">
        <f t="shared" si="1"/>
        <v>0</v>
      </c>
      <c r="AV57" s="779"/>
      <c r="AW57" s="780">
        <f t="shared" si="2"/>
        <v>0</v>
      </c>
      <c r="AX57" s="781"/>
      <c r="AY57" s="782"/>
      <c r="AZ57" s="783"/>
      <c r="BA57" s="783"/>
      <c r="BB57" s="783"/>
      <c r="BC57" s="783"/>
      <c r="BD57" s="784"/>
    </row>
    <row r="58" spans="1:56" ht="39.950000000000003" customHeight="1" x14ac:dyDescent="0.15">
      <c r="A58" s="125"/>
      <c r="B58" s="143">
        <f t="shared" si="3"/>
        <v>46</v>
      </c>
      <c r="C58" s="768"/>
      <c r="D58" s="769"/>
      <c r="E58" s="770"/>
      <c r="F58" s="771"/>
      <c r="G58" s="772"/>
      <c r="H58" s="773"/>
      <c r="I58" s="773"/>
      <c r="J58" s="773"/>
      <c r="K58" s="774"/>
      <c r="L58" s="775"/>
      <c r="M58" s="776"/>
      <c r="N58" s="776"/>
      <c r="O58" s="777"/>
      <c r="P58" s="144"/>
      <c r="Q58" s="145"/>
      <c r="R58" s="145"/>
      <c r="S58" s="145"/>
      <c r="T58" s="145"/>
      <c r="U58" s="145"/>
      <c r="V58" s="146"/>
      <c r="W58" s="144"/>
      <c r="X58" s="145"/>
      <c r="Y58" s="145"/>
      <c r="Z58" s="145"/>
      <c r="AA58" s="145"/>
      <c r="AB58" s="145"/>
      <c r="AC58" s="146"/>
      <c r="AD58" s="144"/>
      <c r="AE58" s="145"/>
      <c r="AF58" s="145"/>
      <c r="AG58" s="145"/>
      <c r="AH58" s="145"/>
      <c r="AI58" s="145"/>
      <c r="AJ58" s="146"/>
      <c r="AK58" s="144"/>
      <c r="AL58" s="145"/>
      <c r="AM58" s="145"/>
      <c r="AN58" s="145"/>
      <c r="AO58" s="145"/>
      <c r="AP58" s="145"/>
      <c r="AQ58" s="146"/>
      <c r="AR58" s="144"/>
      <c r="AS58" s="145"/>
      <c r="AT58" s="146"/>
      <c r="AU58" s="778">
        <f t="shared" si="1"/>
        <v>0</v>
      </c>
      <c r="AV58" s="779"/>
      <c r="AW58" s="780">
        <f t="shared" si="2"/>
        <v>0</v>
      </c>
      <c r="AX58" s="781"/>
      <c r="AY58" s="782"/>
      <c r="AZ58" s="783"/>
      <c r="BA58" s="783"/>
      <c r="BB58" s="783"/>
      <c r="BC58" s="783"/>
      <c r="BD58" s="784"/>
    </row>
    <row r="59" spans="1:56" ht="39.950000000000003" customHeight="1" x14ac:dyDescent="0.15">
      <c r="A59" s="125"/>
      <c r="B59" s="143">
        <f t="shared" si="3"/>
        <v>47</v>
      </c>
      <c r="C59" s="768"/>
      <c r="D59" s="769"/>
      <c r="E59" s="770"/>
      <c r="F59" s="771"/>
      <c r="G59" s="772"/>
      <c r="H59" s="773"/>
      <c r="I59" s="773"/>
      <c r="J59" s="773"/>
      <c r="K59" s="774"/>
      <c r="L59" s="775"/>
      <c r="M59" s="776"/>
      <c r="N59" s="776"/>
      <c r="O59" s="777"/>
      <c r="P59" s="144"/>
      <c r="Q59" s="145"/>
      <c r="R59" s="145"/>
      <c r="S59" s="145"/>
      <c r="T59" s="145"/>
      <c r="U59" s="145"/>
      <c r="V59" s="146"/>
      <c r="W59" s="144"/>
      <c r="X59" s="145"/>
      <c r="Y59" s="145"/>
      <c r="Z59" s="145"/>
      <c r="AA59" s="145"/>
      <c r="AB59" s="145"/>
      <c r="AC59" s="146"/>
      <c r="AD59" s="144"/>
      <c r="AE59" s="145"/>
      <c r="AF59" s="145"/>
      <c r="AG59" s="145"/>
      <c r="AH59" s="145"/>
      <c r="AI59" s="145"/>
      <c r="AJ59" s="146"/>
      <c r="AK59" s="144"/>
      <c r="AL59" s="145"/>
      <c r="AM59" s="145"/>
      <c r="AN59" s="145"/>
      <c r="AO59" s="145"/>
      <c r="AP59" s="145"/>
      <c r="AQ59" s="146"/>
      <c r="AR59" s="144"/>
      <c r="AS59" s="145"/>
      <c r="AT59" s="146"/>
      <c r="AU59" s="778">
        <f t="shared" si="1"/>
        <v>0</v>
      </c>
      <c r="AV59" s="779"/>
      <c r="AW59" s="780">
        <f t="shared" si="2"/>
        <v>0</v>
      </c>
      <c r="AX59" s="781"/>
      <c r="AY59" s="782"/>
      <c r="AZ59" s="783"/>
      <c r="BA59" s="783"/>
      <c r="BB59" s="783"/>
      <c r="BC59" s="783"/>
      <c r="BD59" s="784"/>
    </row>
    <row r="60" spans="1:56" ht="39.950000000000003" customHeight="1" x14ac:dyDescent="0.15">
      <c r="A60" s="125"/>
      <c r="B60" s="143">
        <f t="shared" si="3"/>
        <v>48</v>
      </c>
      <c r="C60" s="768"/>
      <c r="D60" s="769"/>
      <c r="E60" s="770"/>
      <c r="F60" s="771"/>
      <c r="G60" s="772"/>
      <c r="H60" s="773"/>
      <c r="I60" s="773"/>
      <c r="J60" s="773"/>
      <c r="K60" s="774"/>
      <c r="L60" s="775"/>
      <c r="M60" s="776"/>
      <c r="N60" s="776"/>
      <c r="O60" s="777"/>
      <c r="P60" s="144"/>
      <c r="Q60" s="145"/>
      <c r="R60" s="145"/>
      <c r="S60" s="145"/>
      <c r="T60" s="145"/>
      <c r="U60" s="145"/>
      <c r="V60" s="146"/>
      <c r="W60" s="144"/>
      <c r="X60" s="145"/>
      <c r="Y60" s="145"/>
      <c r="Z60" s="145"/>
      <c r="AA60" s="145"/>
      <c r="AB60" s="145"/>
      <c r="AC60" s="146"/>
      <c r="AD60" s="144"/>
      <c r="AE60" s="145"/>
      <c r="AF60" s="145"/>
      <c r="AG60" s="145"/>
      <c r="AH60" s="145"/>
      <c r="AI60" s="145"/>
      <c r="AJ60" s="146"/>
      <c r="AK60" s="144"/>
      <c r="AL60" s="145"/>
      <c r="AM60" s="145"/>
      <c r="AN60" s="145"/>
      <c r="AO60" s="145"/>
      <c r="AP60" s="145"/>
      <c r="AQ60" s="146"/>
      <c r="AR60" s="144"/>
      <c r="AS60" s="145"/>
      <c r="AT60" s="146"/>
      <c r="AU60" s="778">
        <f t="shared" si="1"/>
        <v>0</v>
      </c>
      <c r="AV60" s="779"/>
      <c r="AW60" s="780">
        <f t="shared" si="2"/>
        <v>0</v>
      </c>
      <c r="AX60" s="781"/>
      <c r="AY60" s="782"/>
      <c r="AZ60" s="783"/>
      <c r="BA60" s="783"/>
      <c r="BB60" s="783"/>
      <c r="BC60" s="783"/>
      <c r="BD60" s="784"/>
    </row>
    <row r="61" spans="1:56" ht="39.950000000000003" customHeight="1" x14ac:dyDescent="0.15">
      <c r="A61" s="125"/>
      <c r="B61" s="143">
        <f t="shared" si="3"/>
        <v>49</v>
      </c>
      <c r="C61" s="768"/>
      <c r="D61" s="769"/>
      <c r="E61" s="770"/>
      <c r="F61" s="771"/>
      <c r="G61" s="772"/>
      <c r="H61" s="773"/>
      <c r="I61" s="773"/>
      <c r="J61" s="773"/>
      <c r="K61" s="774"/>
      <c r="L61" s="775"/>
      <c r="M61" s="776"/>
      <c r="N61" s="776"/>
      <c r="O61" s="777"/>
      <c r="P61" s="144"/>
      <c r="Q61" s="145"/>
      <c r="R61" s="145"/>
      <c r="S61" s="145"/>
      <c r="T61" s="145"/>
      <c r="U61" s="145"/>
      <c r="V61" s="146"/>
      <c r="W61" s="144"/>
      <c r="X61" s="145"/>
      <c r="Y61" s="145"/>
      <c r="Z61" s="145"/>
      <c r="AA61" s="145"/>
      <c r="AB61" s="145"/>
      <c r="AC61" s="146"/>
      <c r="AD61" s="144"/>
      <c r="AE61" s="145"/>
      <c r="AF61" s="145"/>
      <c r="AG61" s="145"/>
      <c r="AH61" s="145"/>
      <c r="AI61" s="145"/>
      <c r="AJ61" s="146"/>
      <c r="AK61" s="144"/>
      <c r="AL61" s="145"/>
      <c r="AM61" s="145"/>
      <c r="AN61" s="145"/>
      <c r="AO61" s="145"/>
      <c r="AP61" s="145"/>
      <c r="AQ61" s="146"/>
      <c r="AR61" s="144"/>
      <c r="AS61" s="145"/>
      <c r="AT61" s="146"/>
      <c r="AU61" s="778">
        <f t="shared" si="1"/>
        <v>0</v>
      </c>
      <c r="AV61" s="779"/>
      <c r="AW61" s="780">
        <f t="shared" si="2"/>
        <v>0</v>
      </c>
      <c r="AX61" s="781"/>
      <c r="AY61" s="782"/>
      <c r="AZ61" s="783"/>
      <c r="BA61" s="783"/>
      <c r="BB61" s="783"/>
      <c r="BC61" s="783"/>
      <c r="BD61" s="784"/>
    </row>
    <row r="62" spans="1:56" ht="39.950000000000003" customHeight="1" x14ac:dyDescent="0.15">
      <c r="A62" s="125"/>
      <c r="B62" s="143">
        <f t="shared" si="3"/>
        <v>50</v>
      </c>
      <c r="C62" s="768"/>
      <c r="D62" s="769"/>
      <c r="E62" s="770"/>
      <c r="F62" s="771"/>
      <c r="G62" s="772"/>
      <c r="H62" s="773"/>
      <c r="I62" s="773"/>
      <c r="J62" s="773"/>
      <c r="K62" s="774"/>
      <c r="L62" s="775"/>
      <c r="M62" s="776"/>
      <c r="N62" s="776"/>
      <c r="O62" s="777"/>
      <c r="P62" s="144"/>
      <c r="Q62" s="145"/>
      <c r="R62" s="145"/>
      <c r="S62" s="145"/>
      <c r="T62" s="145"/>
      <c r="U62" s="145"/>
      <c r="V62" s="146"/>
      <c r="W62" s="144"/>
      <c r="X62" s="145"/>
      <c r="Y62" s="145"/>
      <c r="Z62" s="145"/>
      <c r="AA62" s="145"/>
      <c r="AB62" s="145"/>
      <c r="AC62" s="146"/>
      <c r="AD62" s="144"/>
      <c r="AE62" s="145"/>
      <c r="AF62" s="145"/>
      <c r="AG62" s="145"/>
      <c r="AH62" s="145"/>
      <c r="AI62" s="145"/>
      <c r="AJ62" s="146"/>
      <c r="AK62" s="144"/>
      <c r="AL62" s="145"/>
      <c r="AM62" s="145"/>
      <c r="AN62" s="145"/>
      <c r="AO62" s="145"/>
      <c r="AP62" s="145"/>
      <c r="AQ62" s="146"/>
      <c r="AR62" s="144"/>
      <c r="AS62" s="145"/>
      <c r="AT62" s="146"/>
      <c r="AU62" s="778">
        <f t="shared" si="1"/>
        <v>0</v>
      </c>
      <c r="AV62" s="779"/>
      <c r="AW62" s="780">
        <f t="shared" si="2"/>
        <v>0</v>
      </c>
      <c r="AX62" s="781"/>
      <c r="AY62" s="782"/>
      <c r="AZ62" s="783"/>
      <c r="BA62" s="783"/>
      <c r="BB62" s="783"/>
      <c r="BC62" s="783"/>
      <c r="BD62" s="784"/>
    </row>
    <row r="63" spans="1:56" ht="39.950000000000003" customHeight="1" x14ac:dyDescent="0.15">
      <c r="A63" s="125"/>
      <c r="B63" s="143">
        <f t="shared" si="3"/>
        <v>51</v>
      </c>
      <c r="C63" s="768"/>
      <c r="D63" s="769"/>
      <c r="E63" s="770"/>
      <c r="F63" s="771"/>
      <c r="G63" s="772"/>
      <c r="H63" s="773"/>
      <c r="I63" s="773"/>
      <c r="J63" s="773"/>
      <c r="K63" s="774"/>
      <c r="L63" s="775"/>
      <c r="M63" s="776"/>
      <c r="N63" s="776"/>
      <c r="O63" s="777"/>
      <c r="P63" s="144"/>
      <c r="Q63" s="145"/>
      <c r="R63" s="145"/>
      <c r="S63" s="145"/>
      <c r="T63" s="145"/>
      <c r="U63" s="145"/>
      <c r="V63" s="146"/>
      <c r="W63" s="144"/>
      <c r="X63" s="145"/>
      <c r="Y63" s="145"/>
      <c r="Z63" s="145"/>
      <c r="AA63" s="145"/>
      <c r="AB63" s="145"/>
      <c r="AC63" s="146"/>
      <c r="AD63" s="144"/>
      <c r="AE63" s="145"/>
      <c r="AF63" s="145"/>
      <c r="AG63" s="145"/>
      <c r="AH63" s="145"/>
      <c r="AI63" s="145"/>
      <c r="AJ63" s="146"/>
      <c r="AK63" s="144"/>
      <c r="AL63" s="145"/>
      <c r="AM63" s="145"/>
      <c r="AN63" s="145"/>
      <c r="AO63" s="145"/>
      <c r="AP63" s="145"/>
      <c r="AQ63" s="146"/>
      <c r="AR63" s="144"/>
      <c r="AS63" s="145"/>
      <c r="AT63" s="146"/>
      <c r="AU63" s="778">
        <f t="shared" si="1"/>
        <v>0</v>
      </c>
      <c r="AV63" s="779"/>
      <c r="AW63" s="780">
        <f t="shared" si="2"/>
        <v>0</v>
      </c>
      <c r="AX63" s="781"/>
      <c r="AY63" s="782"/>
      <c r="AZ63" s="783"/>
      <c r="BA63" s="783"/>
      <c r="BB63" s="783"/>
      <c r="BC63" s="783"/>
      <c r="BD63" s="784"/>
    </row>
    <row r="64" spans="1:56" ht="39.950000000000003" customHeight="1" x14ac:dyDescent="0.15">
      <c r="A64" s="125"/>
      <c r="B64" s="143">
        <f t="shared" si="3"/>
        <v>52</v>
      </c>
      <c r="C64" s="768"/>
      <c r="D64" s="769"/>
      <c r="E64" s="770"/>
      <c r="F64" s="771"/>
      <c r="G64" s="772"/>
      <c r="H64" s="773"/>
      <c r="I64" s="773"/>
      <c r="J64" s="773"/>
      <c r="K64" s="774"/>
      <c r="L64" s="775"/>
      <c r="M64" s="776"/>
      <c r="N64" s="776"/>
      <c r="O64" s="777"/>
      <c r="P64" s="144"/>
      <c r="Q64" s="145"/>
      <c r="R64" s="145"/>
      <c r="S64" s="145"/>
      <c r="T64" s="145"/>
      <c r="U64" s="145"/>
      <c r="V64" s="146"/>
      <c r="W64" s="144"/>
      <c r="X64" s="145"/>
      <c r="Y64" s="145"/>
      <c r="Z64" s="145"/>
      <c r="AA64" s="145"/>
      <c r="AB64" s="145"/>
      <c r="AC64" s="146"/>
      <c r="AD64" s="144"/>
      <c r="AE64" s="145"/>
      <c r="AF64" s="145"/>
      <c r="AG64" s="145"/>
      <c r="AH64" s="145"/>
      <c r="AI64" s="145"/>
      <c r="AJ64" s="146"/>
      <c r="AK64" s="144"/>
      <c r="AL64" s="145"/>
      <c r="AM64" s="145"/>
      <c r="AN64" s="145"/>
      <c r="AO64" s="145"/>
      <c r="AP64" s="145"/>
      <c r="AQ64" s="146"/>
      <c r="AR64" s="144"/>
      <c r="AS64" s="145"/>
      <c r="AT64" s="146"/>
      <c r="AU64" s="778">
        <f t="shared" si="1"/>
        <v>0</v>
      </c>
      <c r="AV64" s="779"/>
      <c r="AW64" s="780">
        <f t="shared" si="2"/>
        <v>0</v>
      </c>
      <c r="AX64" s="781"/>
      <c r="AY64" s="782"/>
      <c r="AZ64" s="783"/>
      <c r="BA64" s="783"/>
      <c r="BB64" s="783"/>
      <c r="BC64" s="783"/>
      <c r="BD64" s="784"/>
    </row>
    <row r="65" spans="1:56" ht="39.950000000000003" customHeight="1" x14ac:dyDescent="0.15">
      <c r="A65" s="125"/>
      <c r="B65" s="143">
        <f t="shared" si="3"/>
        <v>53</v>
      </c>
      <c r="C65" s="768"/>
      <c r="D65" s="769"/>
      <c r="E65" s="770"/>
      <c r="F65" s="771"/>
      <c r="G65" s="772"/>
      <c r="H65" s="773"/>
      <c r="I65" s="773"/>
      <c r="J65" s="773"/>
      <c r="K65" s="774"/>
      <c r="L65" s="775"/>
      <c r="M65" s="776"/>
      <c r="N65" s="776"/>
      <c r="O65" s="777"/>
      <c r="P65" s="144"/>
      <c r="Q65" s="145"/>
      <c r="R65" s="145"/>
      <c r="S65" s="145"/>
      <c r="T65" s="145"/>
      <c r="U65" s="145"/>
      <c r="V65" s="146"/>
      <c r="W65" s="144"/>
      <c r="X65" s="145"/>
      <c r="Y65" s="145"/>
      <c r="Z65" s="145"/>
      <c r="AA65" s="145"/>
      <c r="AB65" s="145"/>
      <c r="AC65" s="146"/>
      <c r="AD65" s="144"/>
      <c r="AE65" s="145"/>
      <c r="AF65" s="145"/>
      <c r="AG65" s="145"/>
      <c r="AH65" s="145"/>
      <c r="AI65" s="145"/>
      <c r="AJ65" s="146"/>
      <c r="AK65" s="144"/>
      <c r="AL65" s="145"/>
      <c r="AM65" s="145"/>
      <c r="AN65" s="145"/>
      <c r="AO65" s="145"/>
      <c r="AP65" s="145"/>
      <c r="AQ65" s="146"/>
      <c r="AR65" s="144"/>
      <c r="AS65" s="145"/>
      <c r="AT65" s="146"/>
      <c r="AU65" s="778">
        <f t="shared" si="1"/>
        <v>0</v>
      </c>
      <c r="AV65" s="779"/>
      <c r="AW65" s="780">
        <f t="shared" si="2"/>
        <v>0</v>
      </c>
      <c r="AX65" s="781"/>
      <c r="AY65" s="782"/>
      <c r="AZ65" s="783"/>
      <c r="BA65" s="783"/>
      <c r="BB65" s="783"/>
      <c r="BC65" s="783"/>
      <c r="BD65" s="784"/>
    </row>
    <row r="66" spans="1:56" ht="39.950000000000003" customHeight="1" x14ac:dyDescent="0.15">
      <c r="A66" s="125"/>
      <c r="B66" s="143">
        <f t="shared" si="3"/>
        <v>54</v>
      </c>
      <c r="C66" s="768"/>
      <c r="D66" s="769"/>
      <c r="E66" s="770"/>
      <c r="F66" s="771"/>
      <c r="G66" s="772"/>
      <c r="H66" s="773"/>
      <c r="I66" s="773"/>
      <c r="J66" s="773"/>
      <c r="K66" s="774"/>
      <c r="L66" s="775"/>
      <c r="M66" s="776"/>
      <c r="N66" s="776"/>
      <c r="O66" s="777"/>
      <c r="P66" s="144"/>
      <c r="Q66" s="145"/>
      <c r="R66" s="145"/>
      <c r="S66" s="145"/>
      <c r="T66" s="145"/>
      <c r="U66" s="145"/>
      <c r="V66" s="146"/>
      <c r="W66" s="144"/>
      <c r="X66" s="145"/>
      <c r="Y66" s="145"/>
      <c r="Z66" s="145"/>
      <c r="AA66" s="145"/>
      <c r="AB66" s="145"/>
      <c r="AC66" s="146"/>
      <c r="AD66" s="144"/>
      <c r="AE66" s="145"/>
      <c r="AF66" s="145"/>
      <c r="AG66" s="145"/>
      <c r="AH66" s="145"/>
      <c r="AI66" s="145"/>
      <c r="AJ66" s="146"/>
      <c r="AK66" s="144"/>
      <c r="AL66" s="145"/>
      <c r="AM66" s="145"/>
      <c r="AN66" s="145"/>
      <c r="AO66" s="145"/>
      <c r="AP66" s="145"/>
      <c r="AQ66" s="146"/>
      <c r="AR66" s="144"/>
      <c r="AS66" s="145"/>
      <c r="AT66" s="146"/>
      <c r="AU66" s="778">
        <f t="shared" si="1"/>
        <v>0</v>
      </c>
      <c r="AV66" s="779"/>
      <c r="AW66" s="780">
        <f t="shared" si="2"/>
        <v>0</v>
      </c>
      <c r="AX66" s="781"/>
      <c r="AY66" s="782"/>
      <c r="AZ66" s="783"/>
      <c r="BA66" s="783"/>
      <c r="BB66" s="783"/>
      <c r="BC66" s="783"/>
      <c r="BD66" s="784"/>
    </row>
    <row r="67" spans="1:56" ht="39.950000000000003" customHeight="1" x14ac:dyDescent="0.15">
      <c r="A67" s="125"/>
      <c r="B67" s="143">
        <f t="shared" si="3"/>
        <v>55</v>
      </c>
      <c r="C67" s="768"/>
      <c r="D67" s="769"/>
      <c r="E67" s="770"/>
      <c r="F67" s="771"/>
      <c r="G67" s="772"/>
      <c r="H67" s="773"/>
      <c r="I67" s="773"/>
      <c r="J67" s="773"/>
      <c r="K67" s="774"/>
      <c r="L67" s="775"/>
      <c r="M67" s="776"/>
      <c r="N67" s="776"/>
      <c r="O67" s="777"/>
      <c r="P67" s="144"/>
      <c r="Q67" s="145"/>
      <c r="R67" s="145"/>
      <c r="S67" s="145"/>
      <c r="T67" s="145"/>
      <c r="U67" s="145"/>
      <c r="V67" s="146"/>
      <c r="W67" s="144"/>
      <c r="X67" s="145"/>
      <c r="Y67" s="145"/>
      <c r="Z67" s="145"/>
      <c r="AA67" s="145"/>
      <c r="AB67" s="145"/>
      <c r="AC67" s="146"/>
      <c r="AD67" s="144"/>
      <c r="AE67" s="145"/>
      <c r="AF67" s="145"/>
      <c r="AG67" s="145"/>
      <c r="AH67" s="145"/>
      <c r="AI67" s="145"/>
      <c r="AJ67" s="146"/>
      <c r="AK67" s="144"/>
      <c r="AL67" s="145"/>
      <c r="AM67" s="145"/>
      <c r="AN67" s="145"/>
      <c r="AO67" s="145"/>
      <c r="AP67" s="145"/>
      <c r="AQ67" s="146"/>
      <c r="AR67" s="144"/>
      <c r="AS67" s="145"/>
      <c r="AT67" s="146"/>
      <c r="AU67" s="778">
        <f t="shared" si="1"/>
        <v>0</v>
      </c>
      <c r="AV67" s="779"/>
      <c r="AW67" s="780">
        <f t="shared" si="2"/>
        <v>0</v>
      </c>
      <c r="AX67" s="781"/>
      <c r="AY67" s="782"/>
      <c r="AZ67" s="783"/>
      <c r="BA67" s="783"/>
      <c r="BB67" s="783"/>
      <c r="BC67" s="783"/>
      <c r="BD67" s="784"/>
    </row>
    <row r="68" spans="1:56" ht="39.950000000000003" customHeight="1" x14ac:dyDescent="0.15">
      <c r="A68" s="125"/>
      <c r="B68" s="143">
        <f t="shared" si="3"/>
        <v>56</v>
      </c>
      <c r="C68" s="768"/>
      <c r="D68" s="769"/>
      <c r="E68" s="770"/>
      <c r="F68" s="771"/>
      <c r="G68" s="772"/>
      <c r="H68" s="773"/>
      <c r="I68" s="773"/>
      <c r="J68" s="773"/>
      <c r="K68" s="774"/>
      <c r="L68" s="775"/>
      <c r="M68" s="776"/>
      <c r="N68" s="776"/>
      <c r="O68" s="777"/>
      <c r="P68" s="178"/>
      <c r="Q68" s="179"/>
      <c r="R68" s="179"/>
      <c r="S68" s="179"/>
      <c r="T68" s="179"/>
      <c r="U68" s="179"/>
      <c r="V68" s="180"/>
      <c r="W68" s="178"/>
      <c r="X68" s="179"/>
      <c r="Y68" s="179"/>
      <c r="Z68" s="179"/>
      <c r="AA68" s="179"/>
      <c r="AB68" s="179"/>
      <c r="AC68" s="180"/>
      <c r="AD68" s="178"/>
      <c r="AE68" s="179"/>
      <c r="AF68" s="179"/>
      <c r="AG68" s="179"/>
      <c r="AH68" s="179"/>
      <c r="AI68" s="179"/>
      <c r="AJ68" s="180"/>
      <c r="AK68" s="178"/>
      <c r="AL68" s="179"/>
      <c r="AM68" s="179"/>
      <c r="AN68" s="179"/>
      <c r="AO68" s="179"/>
      <c r="AP68" s="179"/>
      <c r="AQ68" s="180"/>
      <c r="AR68" s="178"/>
      <c r="AS68" s="179"/>
      <c r="AT68" s="180"/>
      <c r="AU68" s="778">
        <f t="shared" si="1"/>
        <v>0</v>
      </c>
      <c r="AV68" s="779"/>
      <c r="AW68" s="780">
        <f t="shared" si="2"/>
        <v>0</v>
      </c>
      <c r="AX68" s="781"/>
      <c r="AY68" s="782"/>
      <c r="AZ68" s="783"/>
      <c r="BA68" s="783"/>
      <c r="BB68" s="783"/>
      <c r="BC68" s="783"/>
      <c r="BD68" s="784"/>
    </row>
    <row r="69" spans="1:56" ht="39.950000000000003" customHeight="1" x14ac:dyDescent="0.15">
      <c r="A69" s="125"/>
      <c r="B69" s="143">
        <f t="shared" si="3"/>
        <v>57</v>
      </c>
      <c r="C69" s="768"/>
      <c r="D69" s="769"/>
      <c r="E69" s="770"/>
      <c r="F69" s="771"/>
      <c r="G69" s="772"/>
      <c r="H69" s="773"/>
      <c r="I69" s="773"/>
      <c r="J69" s="773"/>
      <c r="K69" s="774"/>
      <c r="L69" s="775"/>
      <c r="M69" s="776"/>
      <c r="N69" s="776"/>
      <c r="O69" s="777"/>
      <c r="P69" s="144"/>
      <c r="Q69" s="145"/>
      <c r="R69" s="145"/>
      <c r="S69" s="145"/>
      <c r="T69" s="145"/>
      <c r="U69" s="145"/>
      <c r="V69" s="146"/>
      <c r="W69" s="144"/>
      <c r="X69" s="145"/>
      <c r="Y69" s="145"/>
      <c r="Z69" s="145"/>
      <c r="AA69" s="145"/>
      <c r="AB69" s="145"/>
      <c r="AC69" s="146"/>
      <c r="AD69" s="144"/>
      <c r="AE69" s="145"/>
      <c r="AF69" s="145"/>
      <c r="AG69" s="145"/>
      <c r="AH69" s="145"/>
      <c r="AI69" s="145"/>
      <c r="AJ69" s="146"/>
      <c r="AK69" s="144"/>
      <c r="AL69" s="145"/>
      <c r="AM69" s="145"/>
      <c r="AN69" s="145"/>
      <c r="AO69" s="145"/>
      <c r="AP69" s="145"/>
      <c r="AQ69" s="146"/>
      <c r="AR69" s="144"/>
      <c r="AS69" s="145"/>
      <c r="AT69" s="146"/>
      <c r="AU69" s="778">
        <f t="shared" si="1"/>
        <v>0</v>
      </c>
      <c r="AV69" s="779"/>
      <c r="AW69" s="780">
        <f t="shared" si="2"/>
        <v>0</v>
      </c>
      <c r="AX69" s="781"/>
      <c r="AY69" s="782"/>
      <c r="AZ69" s="783"/>
      <c r="BA69" s="783"/>
      <c r="BB69" s="783"/>
      <c r="BC69" s="783"/>
      <c r="BD69" s="784"/>
    </row>
    <row r="70" spans="1:56" ht="39.950000000000003" customHeight="1" x14ac:dyDescent="0.15">
      <c r="A70" s="125"/>
      <c r="B70" s="143">
        <f t="shared" si="3"/>
        <v>58</v>
      </c>
      <c r="C70" s="768"/>
      <c r="D70" s="769"/>
      <c r="E70" s="770"/>
      <c r="F70" s="771"/>
      <c r="G70" s="772"/>
      <c r="H70" s="773"/>
      <c r="I70" s="773"/>
      <c r="J70" s="773"/>
      <c r="K70" s="774"/>
      <c r="L70" s="775"/>
      <c r="M70" s="776"/>
      <c r="N70" s="776"/>
      <c r="O70" s="777"/>
      <c r="P70" s="144"/>
      <c r="Q70" s="145"/>
      <c r="R70" s="145"/>
      <c r="S70" s="145"/>
      <c r="T70" s="145"/>
      <c r="U70" s="145"/>
      <c r="V70" s="146"/>
      <c r="W70" s="144"/>
      <c r="X70" s="145"/>
      <c r="Y70" s="145"/>
      <c r="Z70" s="145"/>
      <c r="AA70" s="145"/>
      <c r="AB70" s="145"/>
      <c r="AC70" s="146"/>
      <c r="AD70" s="144"/>
      <c r="AE70" s="145"/>
      <c r="AF70" s="145"/>
      <c r="AG70" s="145"/>
      <c r="AH70" s="145"/>
      <c r="AI70" s="145"/>
      <c r="AJ70" s="146"/>
      <c r="AK70" s="144"/>
      <c r="AL70" s="145"/>
      <c r="AM70" s="145"/>
      <c r="AN70" s="145"/>
      <c r="AO70" s="145"/>
      <c r="AP70" s="145"/>
      <c r="AQ70" s="146"/>
      <c r="AR70" s="144"/>
      <c r="AS70" s="145"/>
      <c r="AT70" s="146"/>
      <c r="AU70" s="778">
        <f t="shared" si="1"/>
        <v>0</v>
      </c>
      <c r="AV70" s="779"/>
      <c r="AW70" s="780">
        <f t="shared" si="2"/>
        <v>0</v>
      </c>
      <c r="AX70" s="781"/>
      <c r="AY70" s="782"/>
      <c r="AZ70" s="783"/>
      <c r="BA70" s="783"/>
      <c r="BB70" s="783"/>
      <c r="BC70" s="783"/>
      <c r="BD70" s="784"/>
    </row>
    <row r="71" spans="1:56" ht="39.950000000000003" customHeight="1" x14ac:dyDescent="0.15">
      <c r="A71" s="125"/>
      <c r="B71" s="143">
        <f t="shared" si="3"/>
        <v>59</v>
      </c>
      <c r="C71" s="768"/>
      <c r="D71" s="769"/>
      <c r="E71" s="770"/>
      <c r="F71" s="771"/>
      <c r="G71" s="772"/>
      <c r="H71" s="773"/>
      <c r="I71" s="773"/>
      <c r="J71" s="773"/>
      <c r="K71" s="774"/>
      <c r="L71" s="775"/>
      <c r="M71" s="776"/>
      <c r="N71" s="776"/>
      <c r="O71" s="777"/>
      <c r="P71" s="144"/>
      <c r="Q71" s="145"/>
      <c r="R71" s="145"/>
      <c r="S71" s="145"/>
      <c r="T71" s="145"/>
      <c r="U71" s="145"/>
      <c r="V71" s="146"/>
      <c r="W71" s="144"/>
      <c r="X71" s="145"/>
      <c r="Y71" s="145"/>
      <c r="Z71" s="145"/>
      <c r="AA71" s="145"/>
      <c r="AB71" s="145"/>
      <c r="AC71" s="146"/>
      <c r="AD71" s="144"/>
      <c r="AE71" s="145"/>
      <c r="AF71" s="145"/>
      <c r="AG71" s="145"/>
      <c r="AH71" s="145"/>
      <c r="AI71" s="145"/>
      <c r="AJ71" s="146"/>
      <c r="AK71" s="144"/>
      <c r="AL71" s="145"/>
      <c r="AM71" s="145"/>
      <c r="AN71" s="145"/>
      <c r="AO71" s="145"/>
      <c r="AP71" s="145"/>
      <c r="AQ71" s="146"/>
      <c r="AR71" s="144"/>
      <c r="AS71" s="145"/>
      <c r="AT71" s="146"/>
      <c r="AU71" s="778">
        <f t="shared" si="1"/>
        <v>0</v>
      </c>
      <c r="AV71" s="779"/>
      <c r="AW71" s="780">
        <f t="shared" si="2"/>
        <v>0</v>
      </c>
      <c r="AX71" s="781"/>
      <c r="AY71" s="782"/>
      <c r="AZ71" s="783"/>
      <c r="BA71" s="783"/>
      <c r="BB71" s="783"/>
      <c r="BC71" s="783"/>
      <c r="BD71" s="784"/>
    </row>
    <row r="72" spans="1:56" ht="39.950000000000003" customHeight="1" x14ac:dyDescent="0.15">
      <c r="A72" s="125"/>
      <c r="B72" s="143">
        <f t="shared" si="3"/>
        <v>60</v>
      </c>
      <c r="C72" s="768"/>
      <c r="D72" s="769"/>
      <c r="E72" s="770"/>
      <c r="F72" s="771"/>
      <c r="G72" s="772"/>
      <c r="H72" s="773"/>
      <c r="I72" s="773"/>
      <c r="J72" s="773"/>
      <c r="K72" s="774"/>
      <c r="L72" s="775"/>
      <c r="M72" s="776"/>
      <c r="N72" s="776"/>
      <c r="O72" s="777"/>
      <c r="P72" s="144"/>
      <c r="Q72" s="145"/>
      <c r="R72" s="145"/>
      <c r="S72" s="145"/>
      <c r="T72" s="145"/>
      <c r="U72" s="145"/>
      <c r="V72" s="146"/>
      <c r="W72" s="144"/>
      <c r="X72" s="145"/>
      <c r="Y72" s="145"/>
      <c r="Z72" s="145"/>
      <c r="AA72" s="145"/>
      <c r="AB72" s="145"/>
      <c r="AC72" s="146"/>
      <c r="AD72" s="144"/>
      <c r="AE72" s="145"/>
      <c r="AF72" s="145"/>
      <c r="AG72" s="145"/>
      <c r="AH72" s="145"/>
      <c r="AI72" s="145"/>
      <c r="AJ72" s="146"/>
      <c r="AK72" s="144"/>
      <c r="AL72" s="145"/>
      <c r="AM72" s="145"/>
      <c r="AN72" s="145"/>
      <c r="AO72" s="145"/>
      <c r="AP72" s="145"/>
      <c r="AQ72" s="146"/>
      <c r="AR72" s="144"/>
      <c r="AS72" s="145"/>
      <c r="AT72" s="146"/>
      <c r="AU72" s="778">
        <f t="shared" si="1"/>
        <v>0</v>
      </c>
      <c r="AV72" s="779"/>
      <c r="AW72" s="780">
        <f t="shared" si="2"/>
        <v>0</v>
      </c>
      <c r="AX72" s="781"/>
      <c r="AY72" s="782"/>
      <c r="AZ72" s="783"/>
      <c r="BA72" s="783"/>
      <c r="BB72" s="783"/>
      <c r="BC72" s="783"/>
      <c r="BD72" s="784"/>
    </row>
    <row r="73" spans="1:56" ht="39.950000000000003" customHeight="1" x14ac:dyDescent="0.15">
      <c r="A73" s="125"/>
      <c r="B73" s="143">
        <f t="shared" si="3"/>
        <v>61</v>
      </c>
      <c r="C73" s="768"/>
      <c r="D73" s="769"/>
      <c r="E73" s="770"/>
      <c r="F73" s="771"/>
      <c r="G73" s="772"/>
      <c r="H73" s="773"/>
      <c r="I73" s="773"/>
      <c r="J73" s="773"/>
      <c r="K73" s="774"/>
      <c r="L73" s="775"/>
      <c r="M73" s="776"/>
      <c r="N73" s="776"/>
      <c r="O73" s="777"/>
      <c r="P73" s="144"/>
      <c r="Q73" s="145"/>
      <c r="R73" s="145"/>
      <c r="S73" s="145"/>
      <c r="T73" s="145"/>
      <c r="U73" s="145"/>
      <c r="V73" s="146"/>
      <c r="W73" s="144"/>
      <c r="X73" s="145"/>
      <c r="Y73" s="145"/>
      <c r="Z73" s="145"/>
      <c r="AA73" s="145"/>
      <c r="AB73" s="145"/>
      <c r="AC73" s="146"/>
      <c r="AD73" s="144"/>
      <c r="AE73" s="145"/>
      <c r="AF73" s="145"/>
      <c r="AG73" s="145"/>
      <c r="AH73" s="145"/>
      <c r="AI73" s="145"/>
      <c r="AJ73" s="146"/>
      <c r="AK73" s="144"/>
      <c r="AL73" s="145"/>
      <c r="AM73" s="145"/>
      <c r="AN73" s="145"/>
      <c r="AO73" s="145"/>
      <c r="AP73" s="145"/>
      <c r="AQ73" s="146"/>
      <c r="AR73" s="144"/>
      <c r="AS73" s="145"/>
      <c r="AT73" s="146"/>
      <c r="AU73" s="778">
        <f t="shared" si="1"/>
        <v>0</v>
      </c>
      <c r="AV73" s="779"/>
      <c r="AW73" s="780">
        <f t="shared" si="2"/>
        <v>0</v>
      </c>
      <c r="AX73" s="781"/>
      <c r="AY73" s="782"/>
      <c r="AZ73" s="783"/>
      <c r="BA73" s="783"/>
      <c r="BB73" s="783"/>
      <c r="BC73" s="783"/>
      <c r="BD73" s="784"/>
    </row>
    <row r="74" spans="1:56" ht="39.950000000000003" customHeight="1" x14ac:dyDescent="0.15">
      <c r="A74" s="125"/>
      <c r="B74" s="143">
        <f t="shared" si="3"/>
        <v>62</v>
      </c>
      <c r="C74" s="768"/>
      <c r="D74" s="769"/>
      <c r="E74" s="770"/>
      <c r="F74" s="771"/>
      <c r="G74" s="772"/>
      <c r="H74" s="773"/>
      <c r="I74" s="773"/>
      <c r="J74" s="773"/>
      <c r="K74" s="774"/>
      <c r="L74" s="775"/>
      <c r="M74" s="776"/>
      <c r="N74" s="776"/>
      <c r="O74" s="777"/>
      <c r="P74" s="144"/>
      <c r="Q74" s="145"/>
      <c r="R74" s="145"/>
      <c r="S74" s="145"/>
      <c r="T74" s="145"/>
      <c r="U74" s="145"/>
      <c r="V74" s="146"/>
      <c r="W74" s="144"/>
      <c r="X74" s="145"/>
      <c r="Y74" s="145"/>
      <c r="Z74" s="145"/>
      <c r="AA74" s="145"/>
      <c r="AB74" s="145"/>
      <c r="AC74" s="146"/>
      <c r="AD74" s="144"/>
      <c r="AE74" s="145"/>
      <c r="AF74" s="145"/>
      <c r="AG74" s="145"/>
      <c r="AH74" s="145"/>
      <c r="AI74" s="145"/>
      <c r="AJ74" s="146"/>
      <c r="AK74" s="144"/>
      <c r="AL74" s="145"/>
      <c r="AM74" s="145"/>
      <c r="AN74" s="145"/>
      <c r="AO74" s="145"/>
      <c r="AP74" s="145"/>
      <c r="AQ74" s="146"/>
      <c r="AR74" s="144"/>
      <c r="AS74" s="145"/>
      <c r="AT74" s="146"/>
      <c r="AU74" s="778">
        <f t="shared" si="1"/>
        <v>0</v>
      </c>
      <c r="AV74" s="779"/>
      <c r="AW74" s="780">
        <f t="shared" si="2"/>
        <v>0</v>
      </c>
      <c r="AX74" s="781"/>
      <c r="AY74" s="782"/>
      <c r="AZ74" s="783"/>
      <c r="BA74" s="783"/>
      <c r="BB74" s="783"/>
      <c r="BC74" s="783"/>
      <c r="BD74" s="784"/>
    </row>
    <row r="75" spans="1:56" ht="39.950000000000003" customHeight="1" x14ac:dyDescent="0.15">
      <c r="A75" s="125"/>
      <c r="B75" s="143">
        <f t="shared" si="3"/>
        <v>63</v>
      </c>
      <c r="C75" s="768"/>
      <c r="D75" s="769"/>
      <c r="E75" s="770"/>
      <c r="F75" s="771"/>
      <c r="G75" s="772"/>
      <c r="H75" s="773"/>
      <c r="I75" s="773"/>
      <c r="J75" s="773"/>
      <c r="K75" s="774"/>
      <c r="L75" s="775"/>
      <c r="M75" s="776"/>
      <c r="N75" s="776"/>
      <c r="O75" s="777"/>
      <c r="P75" s="144"/>
      <c r="Q75" s="145"/>
      <c r="R75" s="145"/>
      <c r="S75" s="145"/>
      <c r="T75" s="145"/>
      <c r="U75" s="145"/>
      <c r="V75" s="146"/>
      <c r="W75" s="144"/>
      <c r="X75" s="145"/>
      <c r="Y75" s="145"/>
      <c r="Z75" s="145"/>
      <c r="AA75" s="145"/>
      <c r="AB75" s="145"/>
      <c r="AC75" s="146"/>
      <c r="AD75" s="144"/>
      <c r="AE75" s="145"/>
      <c r="AF75" s="145"/>
      <c r="AG75" s="145"/>
      <c r="AH75" s="145"/>
      <c r="AI75" s="145"/>
      <c r="AJ75" s="146"/>
      <c r="AK75" s="144"/>
      <c r="AL75" s="145"/>
      <c r="AM75" s="145"/>
      <c r="AN75" s="145"/>
      <c r="AO75" s="145"/>
      <c r="AP75" s="145"/>
      <c r="AQ75" s="146"/>
      <c r="AR75" s="144"/>
      <c r="AS75" s="145"/>
      <c r="AT75" s="146"/>
      <c r="AU75" s="778">
        <f t="shared" si="1"/>
        <v>0</v>
      </c>
      <c r="AV75" s="779"/>
      <c r="AW75" s="780">
        <f t="shared" si="2"/>
        <v>0</v>
      </c>
      <c r="AX75" s="781"/>
      <c r="AY75" s="782"/>
      <c r="AZ75" s="783"/>
      <c r="BA75" s="783"/>
      <c r="BB75" s="783"/>
      <c r="BC75" s="783"/>
      <c r="BD75" s="784"/>
    </row>
    <row r="76" spans="1:56" ht="39.950000000000003" customHeight="1" x14ac:dyDescent="0.15">
      <c r="A76" s="125"/>
      <c r="B76" s="143">
        <f t="shared" si="3"/>
        <v>64</v>
      </c>
      <c r="C76" s="768"/>
      <c r="D76" s="769"/>
      <c r="E76" s="770"/>
      <c r="F76" s="771"/>
      <c r="G76" s="772"/>
      <c r="H76" s="773"/>
      <c r="I76" s="773"/>
      <c r="J76" s="773"/>
      <c r="K76" s="774"/>
      <c r="L76" s="775"/>
      <c r="M76" s="776"/>
      <c r="N76" s="776"/>
      <c r="O76" s="777"/>
      <c r="P76" s="144"/>
      <c r="Q76" s="145"/>
      <c r="R76" s="145"/>
      <c r="S76" s="145"/>
      <c r="T76" s="145"/>
      <c r="U76" s="145"/>
      <c r="V76" s="146"/>
      <c r="W76" s="144"/>
      <c r="X76" s="145"/>
      <c r="Y76" s="145"/>
      <c r="Z76" s="145"/>
      <c r="AA76" s="145"/>
      <c r="AB76" s="145"/>
      <c r="AC76" s="146"/>
      <c r="AD76" s="144"/>
      <c r="AE76" s="145"/>
      <c r="AF76" s="145"/>
      <c r="AG76" s="145"/>
      <c r="AH76" s="145"/>
      <c r="AI76" s="145"/>
      <c r="AJ76" s="146"/>
      <c r="AK76" s="144"/>
      <c r="AL76" s="145"/>
      <c r="AM76" s="145"/>
      <c r="AN76" s="145"/>
      <c r="AO76" s="145"/>
      <c r="AP76" s="145"/>
      <c r="AQ76" s="146"/>
      <c r="AR76" s="144"/>
      <c r="AS76" s="145"/>
      <c r="AT76" s="146"/>
      <c r="AU76" s="778">
        <f t="shared" si="1"/>
        <v>0</v>
      </c>
      <c r="AV76" s="779"/>
      <c r="AW76" s="780">
        <f t="shared" si="2"/>
        <v>0</v>
      </c>
      <c r="AX76" s="781"/>
      <c r="AY76" s="782"/>
      <c r="AZ76" s="783"/>
      <c r="BA76" s="783"/>
      <c r="BB76" s="783"/>
      <c r="BC76" s="783"/>
      <c r="BD76" s="784"/>
    </row>
    <row r="77" spans="1:56" ht="39.950000000000003" customHeight="1" x14ac:dyDescent="0.15">
      <c r="A77" s="125"/>
      <c r="B77" s="143">
        <f t="shared" si="3"/>
        <v>65</v>
      </c>
      <c r="C77" s="768"/>
      <c r="D77" s="769"/>
      <c r="E77" s="770"/>
      <c r="F77" s="771"/>
      <c r="G77" s="772"/>
      <c r="H77" s="773"/>
      <c r="I77" s="773"/>
      <c r="J77" s="773"/>
      <c r="K77" s="774"/>
      <c r="L77" s="775"/>
      <c r="M77" s="776"/>
      <c r="N77" s="776"/>
      <c r="O77" s="777"/>
      <c r="P77" s="144"/>
      <c r="Q77" s="145"/>
      <c r="R77" s="145"/>
      <c r="S77" s="145"/>
      <c r="T77" s="145"/>
      <c r="U77" s="145"/>
      <c r="V77" s="146"/>
      <c r="W77" s="144"/>
      <c r="X77" s="145"/>
      <c r="Y77" s="145"/>
      <c r="Z77" s="145"/>
      <c r="AA77" s="145"/>
      <c r="AB77" s="145"/>
      <c r="AC77" s="146"/>
      <c r="AD77" s="144"/>
      <c r="AE77" s="145"/>
      <c r="AF77" s="145"/>
      <c r="AG77" s="145"/>
      <c r="AH77" s="145"/>
      <c r="AI77" s="145"/>
      <c r="AJ77" s="146"/>
      <c r="AK77" s="144"/>
      <c r="AL77" s="145"/>
      <c r="AM77" s="145"/>
      <c r="AN77" s="145"/>
      <c r="AO77" s="145"/>
      <c r="AP77" s="145"/>
      <c r="AQ77" s="146"/>
      <c r="AR77" s="144"/>
      <c r="AS77" s="145"/>
      <c r="AT77" s="146"/>
      <c r="AU77" s="778">
        <f t="shared" ref="AU77:AU112" si="4">IF($AZ$3="４週",SUM(P77:AQ77),IF($AZ$3="暦月",SUM(P77:AT77),""))</f>
        <v>0</v>
      </c>
      <c r="AV77" s="779"/>
      <c r="AW77" s="780">
        <f t="shared" ref="AW77:AW112" si="5">IF($AZ$3="４週",AU77/4,IF($AZ$3="暦月",AU77/($AZ$6/7),""))</f>
        <v>0</v>
      </c>
      <c r="AX77" s="781"/>
      <c r="AY77" s="782"/>
      <c r="AZ77" s="783"/>
      <c r="BA77" s="783"/>
      <c r="BB77" s="783"/>
      <c r="BC77" s="783"/>
      <c r="BD77" s="784"/>
    </row>
    <row r="78" spans="1:56" ht="39.950000000000003" customHeight="1" x14ac:dyDescent="0.15">
      <c r="A78" s="125"/>
      <c r="B78" s="143">
        <f t="shared" ref="B78:B112" si="6">B77+1</f>
        <v>66</v>
      </c>
      <c r="C78" s="768"/>
      <c r="D78" s="769"/>
      <c r="E78" s="770"/>
      <c r="F78" s="771"/>
      <c r="G78" s="772"/>
      <c r="H78" s="773"/>
      <c r="I78" s="773"/>
      <c r="J78" s="773"/>
      <c r="K78" s="774"/>
      <c r="L78" s="775"/>
      <c r="M78" s="776"/>
      <c r="N78" s="776"/>
      <c r="O78" s="777"/>
      <c r="P78" s="144"/>
      <c r="Q78" s="145"/>
      <c r="R78" s="145"/>
      <c r="S78" s="145"/>
      <c r="T78" s="145"/>
      <c r="U78" s="145"/>
      <c r="V78" s="146"/>
      <c r="W78" s="144"/>
      <c r="X78" s="145"/>
      <c r="Y78" s="145"/>
      <c r="Z78" s="145"/>
      <c r="AA78" s="145"/>
      <c r="AB78" s="145"/>
      <c r="AC78" s="146"/>
      <c r="AD78" s="144"/>
      <c r="AE78" s="145"/>
      <c r="AF78" s="145"/>
      <c r="AG78" s="145"/>
      <c r="AH78" s="145"/>
      <c r="AI78" s="145"/>
      <c r="AJ78" s="146"/>
      <c r="AK78" s="144"/>
      <c r="AL78" s="145"/>
      <c r="AM78" s="145"/>
      <c r="AN78" s="145"/>
      <c r="AO78" s="145"/>
      <c r="AP78" s="145"/>
      <c r="AQ78" s="146"/>
      <c r="AR78" s="144"/>
      <c r="AS78" s="145"/>
      <c r="AT78" s="146"/>
      <c r="AU78" s="778">
        <f t="shared" si="4"/>
        <v>0</v>
      </c>
      <c r="AV78" s="779"/>
      <c r="AW78" s="780">
        <f t="shared" si="5"/>
        <v>0</v>
      </c>
      <c r="AX78" s="781"/>
      <c r="AY78" s="782"/>
      <c r="AZ78" s="783"/>
      <c r="BA78" s="783"/>
      <c r="BB78" s="783"/>
      <c r="BC78" s="783"/>
      <c r="BD78" s="784"/>
    </row>
    <row r="79" spans="1:56" ht="39.950000000000003" customHeight="1" x14ac:dyDescent="0.15">
      <c r="A79" s="125"/>
      <c r="B79" s="143">
        <f t="shared" si="6"/>
        <v>67</v>
      </c>
      <c r="C79" s="768"/>
      <c r="D79" s="769"/>
      <c r="E79" s="770"/>
      <c r="F79" s="771"/>
      <c r="G79" s="772"/>
      <c r="H79" s="773"/>
      <c r="I79" s="773"/>
      <c r="J79" s="773"/>
      <c r="K79" s="774"/>
      <c r="L79" s="775"/>
      <c r="M79" s="776"/>
      <c r="N79" s="776"/>
      <c r="O79" s="777"/>
      <c r="P79" s="144"/>
      <c r="Q79" s="145"/>
      <c r="R79" s="145"/>
      <c r="S79" s="145"/>
      <c r="T79" s="145"/>
      <c r="U79" s="145"/>
      <c r="V79" s="146"/>
      <c r="W79" s="144"/>
      <c r="X79" s="145"/>
      <c r="Y79" s="145"/>
      <c r="Z79" s="145"/>
      <c r="AA79" s="145"/>
      <c r="AB79" s="145"/>
      <c r="AC79" s="146"/>
      <c r="AD79" s="144"/>
      <c r="AE79" s="145"/>
      <c r="AF79" s="145"/>
      <c r="AG79" s="145"/>
      <c r="AH79" s="145"/>
      <c r="AI79" s="145"/>
      <c r="AJ79" s="146"/>
      <c r="AK79" s="144"/>
      <c r="AL79" s="145"/>
      <c r="AM79" s="145"/>
      <c r="AN79" s="145"/>
      <c r="AO79" s="145"/>
      <c r="AP79" s="145"/>
      <c r="AQ79" s="146"/>
      <c r="AR79" s="144"/>
      <c r="AS79" s="145"/>
      <c r="AT79" s="146"/>
      <c r="AU79" s="778">
        <f t="shared" si="4"/>
        <v>0</v>
      </c>
      <c r="AV79" s="779"/>
      <c r="AW79" s="780">
        <f t="shared" si="5"/>
        <v>0</v>
      </c>
      <c r="AX79" s="781"/>
      <c r="AY79" s="782"/>
      <c r="AZ79" s="783"/>
      <c r="BA79" s="783"/>
      <c r="BB79" s="783"/>
      <c r="BC79" s="783"/>
      <c r="BD79" s="784"/>
    </row>
    <row r="80" spans="1:56" ht="39.950000000000003" customHeight="1" x14ac:dyDescent="0.15">
      <c r="A80" s="125"/>
      <c r="B80" s="143">
        <f t="shared" si="6"/>
        <v>68</v>
      </c>
      <c r="C80" s="768"/>
      <c r="D80" s="769"/>
      <c r="E80" s="770"/>
      <c r="F80" s="771"/>
      <c r="G80" s="772"/>
      <c r="H80" s="773"/>
      <c r="I80" s="773"/>
      <c r="J80" s="773"/>
      <c r="K80" s="774"/>
      <c r="L80" s="775"/>
      <c r="M80" s="776"/>
      <c r="N80" s="776"/>
      <c r="O80" s="777"/>
      <c r="P80" s="144"/>
      <c r="Q80" s="145"/>
      <c r="R80" s="145"/>
      <c r="S80" s="145"/>
      <c r="T80" s="145"/>
      <c r="U80" s="145"/>
      <c r="V80" s="146"/>
      <c r="W80" s="144"/>
      <c r="X80" s="145"/>
      <c r="Y80" s="145"/>
      <c r="Z80" s="145"/>
      <c r="AA80" s="145"/>
      <c r="AB80" s="145"/>
      <c r="AC80" s="146"/>
      <c r="AD80" s="144"/>
      <c r="AE80" s="145"/>
      <c r="AF80" s="145"/>
      <c r="AG80" s="145"/>
      <c r="AH80" s="145"/>
      <c r="AI80" s="145"/>
      <c r="AJ80" s="146"/>
      <c r="AK80" s="144"/>
      <c r="AL80" s="145"/>
      <c r="AM80" s="145"/>
      <c r="AN80" s="145"/>
      <c r="AO80" s="145"/>
      <c r="AP80" s="145"/>
      <c r="AQ80" s="146"/>
      <c r="AR80" s="144"/>
      <c r="AS80" s="145"/>
      <c r="AT80" s="146"/>
      <c r="AU80" s="778">
        <f t="shared" si="4"/>
        <v>0</v>
      </c>
      <c r="AV80" s="779"/>
      <c r="AW80" s="780">
        <f t="shared" si="5"/>
        <v>0</v>
      </c>
      <c r="AX80" s="781"/>
      <c r="AY80" s="782"/>
      <c r="AZ80" s="783"/>
      <c r="BA80" s="783"/>
      <c r="BB80" s="783"/>
      <c r="BC80" s="783"/>
      <c r="BD80" s="784"/>
    </row>
    <row r="81" spans="1:56" ht="39.950000000000003" customHeight="1" x14ac:dyDescent="0.15">
      <c r="A81" s="125"/>
      <c r="B81" s="143">
        <f t="shared" si="6"/>
        <v>69</v>
      </c>
      <c r="C81" s="768"/>
      <c r="D81" s="769"/>
      <c r="E81" s="770"/>
      <c r="F81" s="771"/>
      <c r="G81" s="772"/>
      <c r="H81" s="773"/>
      <c r="I81" s="773"/>
      <c r="J81" s="773"/>
      <c r="K81" s="774"/>
      <c r="L81" s="775"/>
      <c r="M81" s="776"/>
      <c r="N81" s="776"/>
      <c r="O81" s="777"/>
      <c r="P81" s="144"/>
      <c r="Q81" s="145"/>
      <c r="R81" s="145"/>
      <c r="S81" s="145"/>
      <c r="T81" s="145"/>
      <c r="U81" s="145"/>
      <c r="V81" s="146"/>
      <c r="W81" s="144"/>
      <c r="X81" s="145"/>
      <c r="Y81" s="145"/>
      <c r="Z81" s="145"/>
      <c r="AA81" s="145"/>
      <c r="AB81" s="145"/>
      <c r="AC81" s="146"/>
      <c r="AD81" s="144"/>
      <c r="AE81" s="145"/>
      <c r="AF81" s="145"/>
      <c r="AG81" s="145"/>
      <c r="AH81" s="145"/>
      <c r="AI81" s="145"/>
      <c r="AJ81" s="146"/>
      <c r="AK81" s="144"/>
      <c r="AL81" s="145"/>
      <c r="AM81" s="145"/>
      <c r="AN81" s="145"/>
      <c r="AO81" s="145"/>
      <c r="AP81" s="145"/>
      <c r="AQ81" s="146"/>
      <c r="AR81" s="144"/>
      <c r="AS81" s="145"/>
      <c r="AT81" s="146"/>
      <c r="AU81" s="778">
        <f t="shared" si="4"/>
        <v>0</v>
      </c>
      <c r="AV81" s="779"/>
      <c r="AW81" s="780">
        <f t="shared" si="5"/>
        <v>0</v>
      </c>
      <c r="AX81" s="781"/>
      <c r="AY81" s="782"/>
      <c r="AZ81" s="783"/>
      <c r="BA81" s="783"/>
      <c r="BB81" s="783"/>
      <c r="BC81" s="783"/>
      <c r="BD81" s="784"/>
    </row>
    <row r="82" spans="1:56" ht="39.950000000000003" customHeight="1" x14ac:dyDescent="0.15">
      <c r="A82" s="125"/>
      <c r="B82" s="143">
        <f t="shared" si="6"/>
        <v>70</v>
      </c>
      <c r="C82" s="768"/>
      <c r="D82" s="769"/>
      <c r="E82" s="770"/>
      <c r="F82" s="771"/>
      <c r="G82" s="772"/>
      <c r="H82" s="773"/>
      <c r="I82" s="773"/>
      <c r="J82" s="773"/>
      <c r="K82" s="774"/>
      <c r="L82" s="775"/>
      <c r="M82" s="776"/>
      <c r="N82" s="776"/>
      <c r="O82" s="777"/>
      <c r="P82" s="144"/>
      <c r="Q82" s="145"/>
      <c r="R82" s="145"/>
      <c r="S82" s="145"/>
      <c r="T82" s="145"/>
      <c r="U82" s="145"/>
      <c r="V82" s="146"/>
      <c r="W82" s="144"/>
      <c r="X82" s="145"/>
      <c r="Y82" s="145"/>
      <c r="Z82" s="145"/>
      <c r="AA82" s="145"/>
      <c r="AB82" s="145"/>
      <c r="AC82" s="146"/>
      <c r="AD82" s="144"/>
      <c r="AE82" s="145"/>
      <c r="AF82" s="145"/>
      <c r="AG82" s="145"/>
      <c r="AH82" s="145"/>
      <c r="AI82" s="145"/>
      <c r="AJ82" s="146"/>
      <c r="AK82" s="144"/>
      <c r="AL82" s="145"/>
      <c r="AM82" s="145"/>
      <c r="AN82" s="145"/>
      <c r="AO82" s="145"/>
      <c r="AP82" s="145"/>
      <c r="AQ82" s="146"/>
      <c r="AR82" s="144"/>
      <c r="AS82" s="145"/>
      <c r="AT82" s="146"/>
      <c r="AU82" s="778">
        <f t="shared" si="4"/>
        <v>0</v>
      </c>
      <c r="AV82" s="779"/>
      <c r="AW82" s="780">
        <f t="shared" si="5"/>
        <v>0</v>
      </c>
      <c r="AX82" s="781"/>
      <c r="AY82" s="782"/>
      <c r="AZ82" s="783"/>
      <c r="BA82" s="783"/>
      <c r="BB82" s="783"/>
      <c r="BC82" s="783"/>
      <c r="BD82" s="784"/>
    </row>
    <row r="83" spans="1:56" ht="39.950000000000003" customHeight="1" x14ac:dyDescent="0.15">
      <c r="A83" s="125"/>
      <c r="B83" s="143">
        <f t="shared" si="6"/>
        <v>71</v>
      </c>
      <c r="C83" s="768"/>
      <c r="D83" s="769"/>
      <c r="E83" s="770"/>
      <c r="F83" s="771"/>
      <c r="G83" s="772"/>
      <c r="H83" s="773"/>
      <c r="I83" s="773"/>
      <c r="J83" s="773"/>
      <c r="K83" s="774"/>
      <c r="L83" s="775"/>
      <c r="M83" s="776"/>
      <c r="N83" s="776"/>
      <c r="O83" s="777"/>
      <c r="P83" s="144"/>
      <c r="Q83" s="145"/>
      <c r="R83" s="145"/>
      <c r="S83" s="145"/>
      <c r="T83" s="145"/>
      <c r="U83" s="145"/>
      <c r="V83" s="146"/>
      <c r="W83" s="144"/>
      <c r="X83" s="145"/>
      <c r="Y83" s="145"/>
      <c r="Z83" s="145"/>
      <c r="AA83" s="145"/>
      <c r="AB83" s="145"/>
      <c r="AC83" s="146"/>
      <c r="AD83" s="144"/>
      <c r="AE83" s="145"/>
      <c r="AF83" s="145"/>
      <c r="AG83" s="145"/>
      <c r="AH83" s="145"/>
      <c r="AI83" s="145"/>
      <c r="AJ83" s="146"/>
      <c r="AK83" s="144"/>
      <c r="AL83" s="145"/>
      <c r="AM83" s="145"/>
      <c r="AN83" s="145"/>
      <c r="AO83" s="145"/>
      <c r="AP83" s="145"/>
      <c r="AQ83" s="146"/>
      <c r="AR83" s="144"/>
      <c r="AS83" s="145"/>
      <c r="AT83" s="146"/>
      <c r="AU83" s="778">
        <f t="shared" si="4"/>
        <v>0</v>
      </c>
      <c r="AV83" s="779"/>
      <c r="AW83" s="780">
        <f t="shared" si="5"/>
        <v>0</v>
      </c>
      <c r="AX83" s="781"/>
      <c r="AY83" s="782"/>
      <c r="AZ83" s="783"/>
      <c r="BA83" s="783"/>
      <c r="BB83" s="783"/>
      <c r="BC83" s="783"/>
      <c r="BD83" s="784"/>
    </row>
    <row r="84" spans="1:56" ht="39.950000000000003" customHeight="1" x14ac:dyDescent="0.15">
      <c r="A84" s="125"/>
      <c r="B84" s="143">
        <f t="shared" si="6"/>
        <v>72</v>
      </c>
      <c r="C84" s="768"/>
      <c r="D84" s="769"/>
      <c r="E84" s="770"/>
      <c r="F84" s="771"/>
      <c r="G84" s="772"/>
      <c r="H84" s="773"/>
      <c r="I84" s="773"/>
      <c r="J84" s="773"/>
      <c r="K84" s="774"/>
      <c r="L84" s="775"/>
      <c r="M84" s="776"/>
      <c r="N84" s="776"/>
      <c r="O84" s="777"/>
      <c r="P84" s="144"/>
      <c r="Q84" s="145"/>
      <c r="R84" s="145"/>
      <c r="S84" s="145"/>
      <c r="T84" s="145"/>
      <c r="U84" s="145"/>
      <c r="V84" s="146"/>
      <c r="W84" s="144"/>
      <c r="X84" s="145"/>
      <c r="Y84" s="145"/>
      <c r="Z84" s="145"/>
      <c r="AA84" s="145"/>
      <c r="AB84" s="145"/>
      <c r="AC84" s="146"/>
      <c r="AD84" s="144"/>
      <c r="AE84" s="145"/>
      <c r="AF84" s="145"/>
      <c r="AG84" s="145"/>
      <c r="AH84" s="145"/>
      <c r="AI84" s="145"/>
      <c r="AJ84" s="146"/>
      <c r="AK84" s="144"/>
      <c r="AL84" s="145"/>
      <c r="AM84" s="145"/>
      <c r="AN84" s="145"/>
      <c r="AO84" s="145"/>
      <c r="AP84" s="145"/>
      <c r="AQ84" s="146"/>
      <c r="AR84" s="144"/>
      <c r="AS84" s="145"/>
      <c r="AT84" s="146"/>
      <c r="AU84" s="778">
        <f t="shared" si="4"/>
        <v>0</v>
      </c>
      <c r="AV84" s="779"/>
      <c r="AW84" s="780">
        <f t="shared" si="5"/>
        <v>0</v>
      </c>
      <c r="AX84" s="781"/>
      <c r="AY84" s="782"/>
      <c r="AZ84" s="783"/>
      <c r="BA84" s="783"/>
      <c r="BB84" s="783"/>
      <c r="BC84" s="783"/>
      <c r="BD84" s="784"/>
    </row>
    <row r="85" spans="1:56" ht="39.950000000000003" customHeight="1" x14ac:dyDescent="0.15">
      <c r="A85" s="125"/>
      <c r="B85" s="143">
        <f t="shared" si="6"/>
        <v>73</v>
      </c>
      <c r="C85" s="768"/>
      <c r="D85" s="769"/>
      <c r="E85" s="770"/>
      <c r="F85" s="771"/>
      <c r="G85" s="772"/>
      <c r="H85" s="773"/>
      <c r="I85" s="773"/>
      <c r="J85" s="773"/>
      <c r="K85" s="774"/>
      <c r="L85" s="775"/>
      <c r="M85" s="776"/>
      <c r="N85" s="776"/>
      <c r="O85" s="777"/>
      <c r="P85" s="144"/>
      <c r="Q85" s="145"/>
      <c r="R85" s="145"/>
      <c r="S85" s="145"/>
      <c r="T85" s="145"/>
      <c r="U85" s="145"/>
      <c r="V85" s="146"/>
      <c r="W85" s="144"/>
      <c r="X85" s="145"/>
      <c r="Y85" s="145"/>
      <c r="Z85" s="145"/>
      <c r="AA85" s="145"/>
      <c r="AB85" s="145"/>
      <c r="AC85" s="146"/>
      <c r="AD85" s="144"/>
      <c r="AE85" s="145"/>
      <c r="AF85" s="145"/>
      <c r="AG85" s="145"/>
      <c r="AH85" s="145"/>
      <c r="AI85" s="145"/>
      <c r="AJ85" s="146"/>
      <c r="AK85" s="144"/>
      <c r="AL85" s="145"/>
      <c r="AM85" s="145"/>
      <c r="AN85" s="145"/>
      <c r="AO85" s="145"/>
      <c r="AP85" s="145"/>
      <c r="AQ85" s="146"/>
      <c r="AR85" s="144"/>
      <c r="AS85" s="145"/>
      <c r="AT85" s="146"/>
      <c r="AU85" s="778">
        <f t="shared" si="4"/>
        <v>0</v>
      </c>
      <c r="AV85" s="779"/>
      <c r="AW85" s="780">
        <f t="shared" si="5"/>
        <v>0</v>
      </c>
      <c r="AX85" s="781"/>
      <c r="AY85" s="782"/>
      <c r="AZ85" s="783"/>
      <c r="BA85" s="783"/>
      <c r="BB85" s="783"/>
      <c r="BC85" s="783"/>
      <c r="BD85" s="784"/>
    </row>
    <row r="86" spans="1:56" ht="39.950000000000003" customHeight="1" x14ac:dyDescent="0.15">
      <c r="A86" s="125"/>
      <c r="B86" s="143">
        <f t="shared" si="6"/>
        <v>74</v>
      </c>
      <c r="C86" s="768"/>
      <c r="D86" s="769"/>
      <c r="E86" s="770"/>
      <c r="F86" s="771"/>
      <c r="G86" s="772"/>
      <c r="H86" s="773"/>
      <c r="I86" s="773"/>
      <c r="J86" s="773"/>
      <c r="K86" s="774"/>
      <c r="L86" s="775"/>
      <c r="M86" s="776"/>
      <c r="N86" s="776"/>
      <c r="O86" s="777"/>
      <c r="P86" s="144"/>
      <c r="Q86" s="145"/>
      <c r="R86" s="145"/>
      <c r="S86" s="145"/>
      <c r="T86" s="145"/>
      <c r="U86" s="145"/>
      <c r="V86" s="146"/>
      <c r="W86" s="144"/>
      <c r="X86" s="145"/>
      <c r="Y86" s="145"/>
      <c r="Z86" s="145"/>
      <c r="AA86" s="145"/>
      <c r="AB86" s="145"/>
      <c r="AC86" s="146"/>
      <c r="AD86" s="144"/>
      <c r="AE86" s="145"/>
      <c r="AF86" s="145"/>
      <c r="AG86" s="145"/>
      <c r="AH86" s="145"/>
      <c r="AI86" s="145"/>
      <c r="AJ86" s="146"/>
      <c r="AK86" s="144"/>
      <c r="AL86" s="145"/>
      <c r="AM86" s="145"/>
      <c r="AN86" s="145"/>
      <c r="AO86" s="145"/>
      <c r="AP86" s="145"/>
      <c r="AQ86" s="146"/>
      <c r="AR86" s="144"/>
      <c r="AS86" s="145"/>
      <c r="AT86" s="146"/>
      <c r="AU86" s="778">
        <f t="shared" si="4"/>
        <v>0</v>
      </c>
      <c r="AV86" s="779"/>
      <c r="AW86" s="780">
        <f t="shared" si="5"/>
        <v>0</v>
      </c>
      <c r="AX86" s="781"/>
      <c r="AY86" s="782"/>
      <c r="AZ86" s="783"/>
      <c r="BA86" s="783"/>
      <c r="BB86" s="783"/>
      <c r="BC86" s="783"/>
      <c r="BD86" s="784"/>
    </row>
    <row r="87" spans="1:56" ht="39.950000000000003" customHeight="1" x14ac:dyDescent="0.15">
      <c r="A87" s="125"/>
      <c r="B87" s="143">
        <f t="shared" si="6"/>
        <v>75</v>
      </c>
      <c r="C87" s="768"/>
      <c r="D87" s="769"/>
      <c r="E87" s="770"/>
      <c r="F87" s="771"/>
      <c r="G87" s="772"/>
      <c r="H87" s="773"/>
      <c r="I87" s="773"/>
      <c r="J87" s="773"/>
      <c r="K87" s="774"/>
      <c r="L87" s="775"/>
      <c r="M87" s="776"/>
      <c r="N87" s="776"/>
      <c r="O87" s="777"/>
      <c r="P87" s="144"/>
      <c r="Q87" s="145"/>
      <c r="R87" s="145"/>
      <c r="S87" s="145"/>
      <c r="T87" s="145"/>
      <c r="U87" s="145"/>
      <c r="V87" s="146"/>
      <c r="W87" s="144"/>
      <c r="X87" s="145"/>
      <c r="Y87" s="145"/>
      <c r="Z87" s="145"/>
      <c r="AA87" s="145"/>
      <c r="AB87" s="145"/>
      <c r="AC87" s="146"/>
      <c r="AD87" s="144"/>
      <c r="AE87" s="145"/>
      <c r="AF87" s="145"/>
      <c r="AG87" s="145"/>
      <c r="AH87" s="145"/>
      <c r="AI87" s="145"/>
      <c r="AJ87" s="146"/>
      <c r="AK87" s="144"/>
      <c r="AL87" s="145"/>
      <c r="AM87" s="145"/>
      <c r="AN87" s="145"/>
      <c r="AO87" s="145"/>
      <c r="AP87" s="145"/>
      <c r="AQ87" s="146"/>
      <c r="AR87" s="144"/>
      <c r="AS87" s="145"/>
      <c r="AT87" s="146"/>
      <c r="AU87" s="778">
        <f t="shared" si="4"/>
        <v>0</v>
      </c>
      <c r="AV87" s="779"/>
      <c r="AW87" s="780">
        <f t="shared" si="5"/>
        <v>0</v>
      </c>
      <c r="AX87" s="781"/>
      <c r="AY87" s="782"/>
      <c r="AZ87" s="783"/>
      <c r="BA87" s="783"/>
      <c r="BB87" s="783"/>
      <c r="BC87" s="783"/>
      <c r="BD87" s="784"/>
    </row>
    <row r="88" spans="1:56" ht="39.950000000000003" customHeight="1" x14ac:dyDescent="0.15">
      <c r="A88" s="125"/>
      <c r="B88" s="143">
        <f t="shared" si="6"/>
        <v>76</v>
      </c>
      <c r="C88" s="768"/>
      <c r="D88" s="769"/>
      <c r="E88" s="770"/>
      <c r="F88" s="771"/>
      <c r="G88" s="772"/>
      <c r="H88" s="773"/>
      <c r="I88" s="773"/>
      <c r="J88" s="773"/>
      <c r="K88" s="774"/>
      <c r="L88" s="775"/>
      <c r="M88" s="776"/>
      <c r="N88" s="776"/>
      <c r="O88" s="777"/>
      <c r="P88" s="144"/>
      <c r="Q88" s="145"/>
      <c r="R88" s="145"/>
      <c r="S88" s="145"/>
      <c r="T88" s="145"/>
      <c r="U88" s="145"/>
      <c r="V88" s="146"/>
      <c r="W88" s="144"/>
      <c r="X88" s="145"/>
      <c r="Y88" s="145"/>
      <c r="Z88" s="145"/>
      <c r="AA88" s="145"/>
      <c r="AB88" s="145"/>
      <c r="AC88" s="146"/>
      <c r="AD88" s="144"/>
      <c r="AE88" s="145"/>
      <c r="AF88" s="145"/>
      <c r="AG88" s="145"/>
      <c r="AH88" s="145"/>
      <c r="AI88" s="145"/>
      <c r="AJ88" s="146"/>
      <c r="AK88" s="144"/>
      <c r="AL88" s="145"/>
      <c r="AM88" s="145"/>
      <c r="AN88" s="145"/>
      <c r="AO88" s="145"/>
      <c r="AP88" s="145"/>
      <c r="AQ88" s="146"/>
      <c r="AR88" s="144"/>
      <c r="AS88" s="145"/>
      <c r="AT88" s="146"/>
      <c r="AU88" s="778">
        <f t="shared" si="4"/>
        <v>0</v>
      </c>
      <c r="AV88" s="779"/>
      <c r="AW88" s="780">
        <f t="shared" si="5"/>
        <v>0</v>
      </c>
      <c r="AX88" s="781"/>
      <c r="AY88" s="782"/>
      <c r="AZ88" s="783"/>
      <c r="BA88" s="783"/>
      <c r="BB88" s="783"/>
      <c r="BC88" s="783"/>
      <c r="BD88" s="784"/>
    </row>
    <row r="89" spans="1:56" ht="39.950000000000003" customHeight="1" x14ac:dyDescent="0.15">
      <c r="A89" s="125"/>
      <c r="B89" s="143">
        <f t="shared" si="6"/>
        <v>77</v>
      </c>
      <c r="C89" s="768"/>
      <c r="D89" s="769"/>
      <c r="E89" s="770"/>
      <c r="F89" s="771"/>
      <c r="G89" s="772"/>
      <c r="H89" s="773"/>
      <c r="I89" s="773"/>
      <c r="J89" s="773"/>
      <c r="K89" s="774"/>
      <c r="L89" s="775"/>
      <c r="M89" s="776"/>
      <c r="N89" s="776"/>
      <c r="O89" s="777"/>
      <c r="P89" s="144"/>
      <c r="Q89" s="145"/>
      <c r="R89" s="145"/>
      <c r="S89" s="145"/>
      <c r="T89" s="145"/>
      <c r="U89" s="145"/>
      <c r="V89" s="146"/>
      <c r="W89" s="144"/>
      <c r="X89" s="145"/>
      <c r="Y89" s="145"/>
      <c r="Z89" s="145"/>
      <c r="AA89" s="145"/>
      <c r="AB89" s="145"/>
      <c r="AC89" s="146"/>
      <c r="AD89" s="144"/>
      <c r="AE89" s="145"/>
      <c r="AF89" s="145"/>
      <c r="AG89" s="145"/>
      <c r="AH89" s="145"/>
      <c r="AI89" s="145"/>
      <c r="AJ89" s="146"/>
      <c r="AK89" s="144"/>
      <c r="AL89" s="145"/>
      <c r="AM89" s="145"/>
      <c r="AN89" s="145"/>
      <c r="AO89" s="145"/>
      <c r="AP89" s="145"/>
      <c r="AQ89" s="146"/>
      <c r="AR89" s="144"/>
      <c r="AS89" s="145"/>
      <c r="AT89" s="146"/>
      <c r="AU89" s="778">
        <f t="shared" si="4"/>
        <v>0</v>
      </c>
      <c r="AV89" s="779"/>
      <c r="AW89" s="780">
        <f t="shared" si="5"/>
        <v>0</v>
      </c>
      <c r="AX89" s="781"/>
      <c r="AY89" s="782"/>
      <c r="AZ89" s="783"/>
      <c r="BA89" s="783"/>
      <c r="BB89" s="783"/>
      <c r="BC89" s="783"/>
      <c r="BD89" s="784"/>
    </row>
    <row r="90" spans="1:56" ht="39.950000000000003" customHeight="1" x14ac:dyDescent="0.15">
      <c r="A90" s="125"/>
      <c r="B90" s="143">
        <f t="shared" si="6"/>
        <v>78</v>
      </c>
      <c r="C90" s="768"/>
      <c r="D90" s="769"/>
      <c r="E90" s="770"/>
      <c r="F90" s="771"/>
      <c r="G90" s="772"/>
      <c r="H90" s="773"/>
      <c r="I90" s="773"/>
      <c r="J90" s="773"/>
      <c r="K90" s="774"/>
      <c r="L90" s="775"/>
      <c r="M90" s="776"/>
      <c r="N90" s="776"/>
      <c r="O90" s="777"/>
      <c r="P90" s="144"/>
      <c r="Q90" s="145"/>
      <c r="R90" s="145"/>
      <c r="S90" s="145"/>
      <c r="T90" s="145"/>
      <c r="U90" s="145"/>
      <c r="V90" s="146"/>
      <c r="W90" s="144"/>
      <c r="X90" s="145"/>
      <c r="Y90" s="145"/>
      <c r="Z90" s="145"/>
      <c r="AA90" s="145"/>
      <c r="AB90" s="145"/>
      <c r="AC90" s="146"/>
      <c r="AD90" s="144"/>
      <c r="AE90" s="145"/>
      <c r="AF90" s="145"/>
      <c r="AG90" s="145"/>
      <c r="AH90" s="145"/>
      <c r="AI90" s="145"/>
      <c r="AJ90" s="146"/>
      <c r="AK90" s="144"/>
      <c r="AL90" s="145"/>
      <c r="AM90" s="145"/>
      <c r="AN90" s="145"/>
      <c r="AO90" s="145"/>
      <c r="AP90" s="145"/>
      <c r="AQ90" s="146"/>
      <c r="AR90" s="144"/>
      <c r="AS90" s="145"/>
      <c r="AT90" s="146"/>
      <c r="AU90" s="778">
        <f t="shared" si="4"/>
        <v>0</v>
      </c>
      <c r="AV90" s="779"/>
      <c r="AW90" s="780">
        <f t="shared" si="5"/>
        <v>0</v>
      </c>
      <c r="AX90" s="781"/>
      <c r="AY90" s="782"/>
      <c r="AZ90" s="783"/>
      <c r="BA90" s="783"/>
      <c r="BB90" s="783"/>
      <c r="BC90" s="783"/>
      <c r="BD90" s="784"/>
    </row>
    <row r="91" spans="1:56" ht="39.950000000000003" customHeight="1" x14ac:dyDescent="0.15">
      <c r="A91" s="125"/>
      <c r="B91" s="143">
        <f t="shared" si="6"/>
        <v>79</v>
      </c>
      <c r="C91" s="768"/>
      <c r="D91" s="769"/>
      <c r="E91" s="770"/>
      <c r="F91" s="771"/>
      <c r="G91" s="772"/>
      <c r="H91" s="773"/>
      <c r="I91" s="773"/>
      <c r="J91" s="773"/>
      <c r="K91" s="774"/>
      <c r="L91" s="775"/>
      <c r="M91" s="776"/>
      <c r="N91" s="776"/>
      <c r="O91" s="777"/>
      <c r="P91" s="144"/>
      <c r="Q91" s="145"/>
      <c r="R91" s="145"/>
      <c r="S91" s="145"/>
      <c r="T91" s="145"/>
      <c r="U91" s="145"/>
      <c r="V91" s="146"/>
      <c r="W91" s="144"/>
      <c r="X91" s="145"/>
      <c r="Y91" s="145"/>
      <c r="Z91" s="145"/>
      <c r="AA91" s="145"/>
      <c r="AB91" s="145"/>
      <c r="AC91" s="146"/>
      <c r="AD91" s="144"/>
      <c r="AE91" s="145"/>
      <c r="AF91" s="145"/>
      <c r="AG91" s="145"/>
      <c r="AH91" s="145"/>
      <c r="AI91" s="145"/>
      <c r="AJ91" s="146"/>
      <c r="AK91" s="144"/>
      <c r="AL91" s="145"/>
      <c r="AM91" s="145"/>
      <c r="AN91" s="145"/>
      <c r="AO91" s="145"/>
      <c r="AP91" s="145"/>
      <c r="AQ91" s="146"/>
      <c r="AR91" s="144"/>
      <c r="AS91" s="145"/>
      <c r="AT91" s="146"/>
      <c r="AU91" s="778">
        <f t="shared" si="4"/>
        <v>0</v>
      </c>
      <c r="AV91" s="779"/>
      <c r="AW91" s="780">
        <f t="shared" si="5"/>
        <v>0</v>
      </c>
      <c r="AX91" s="781"/>
      <c r="AY91" s="782"/>
      <c r="AZ91" s="783"/>
      <c r="BA91" s="783"/>
      <c r="BB91" s="783"/>
      <c r="BC91" s="783"/>
      <c r="BD91" s="784"/>
    </row>
    <row r="92" spans="1:56" ht="39.950000000000003" customHeight="1" x14ac:dyDescent="0.15">
      <c r="A92" s="125"/>
      <c r="B92" s="143">
        <f t="shared" si="6"/>
        <v>80</v>
      </c>
      <c r="C92" s="768"/>
      <c r="D92" s="769"/>
      <c r="E92" s="770"/>
      <c r="F92" s="771"/>
      <c r="G92" s="772"/>
      <c r="H92" s="773"/>
      <c r="I92" s="773"/>
      <c r="J92" s="773"/>
      <c r="K92" s="774"/>
      <c r="L92" s="775"/>
      <c r="M92" s="776"/>
      <c r="N92" s="776"/>
      <c r="O92" s="777"/>
      <c r="P92" s="144"/>
      <c r="Q92" s="145"/>
      <c r="R92" s="145"/>
      <c r="S92" s="145"/>
      <c r="T92" s="145"/>
      <c r="U92" s="145"/>
      <c r="V92" s="146"/>
      <c r="W92" s="144"/>
      <c r="X92" s="145"/>
      <c r="Y92" s="145"/>
      <c r="Z92" s="145"/>
      <c r="AA92" s="145"/>
      <c r="AB92" s="145"/>
      <c r="AC92" s="146"/>
      <c r="AD92" s="144"/>
      <c r="AE92" s="145"/>
      <c r="AF92" s="145"/>
      <c r="AG92" s="145"/>
      <c r="AH92" s="145"/>
      <c r="AI92" s="145"/>
      <c r="AJ92" s="146"/>
      <c r="AK92" s="144"/>
      <c r="AL92" s="145"/>
      <c r="AM92" s="145"/>
      <c r="AN92" s="145"/>
      <c r="AO92" s="145"/>
      <c r="AP92" s="145"/>
      <c r="AQ92" s="146"/>
      <c r="AR92" s="144"/>
      <c r="AS92" s="145"/>
      <c r="AT92" s="146"/>
      <c r="AU92" s="778">
        <f t="shared" si="4"/>
        <v>0</v>
      </c>
      <c r="AV92" s="779"/>
      <c r="AW92" s="780">
        <f t="shared" si="5"/>
        <v>0</v>
      </c>
      <c r="AX92" s="781"/>
      <c r="AY92" s="782"/>
      <c r="AZ92" s="783"/>
      <c r="BA92" s="783"/>
      <c r="BB92" s="783"/>
      <c r="BC92" s="783"/>
      <c r="BD92" s="784"/>
    </row>
    <row r="93" spans="1:56" ht="39.950000000000003" customHeight="1" x14ac:dyDescent="0.15">
      <c r="A93" s="125"/>
      <c r="B93" s="143">
        <f t="shared" si="6"/>
        <v>81</v>
      </c>
      <c r="C93" s="768"/>
      <c r="D93" s="769"/>
      <c r="E93" s="770"/>
      <c r="F93" s="771"/>
      <c r="G93" s="772"/>
      <c r="H93" s="773"/>
      <c r="I93" s="773"/>
      <c r="J93" s="773"/>
      <c r="K93" s="774"/>
      <c r="L93" s="775"/>
      <c r="M93" s="776"/>
      <c r="N93" s="776"/>
      <c r="O93" s="777"/>
      <c r="P93" s="144"/>
      <c r="Q93" s="145"/>
      <c r="R93" s="145"/>
      <c r="S93" s="145"/>
      <c r="T93" s="145"/>
      <c r="U93" s="145"/>
      <c r="V93" s="146"/>
      <c r="W93" s="144"/>
      <c r="X93" s="145"/>
      <c r="Y93" s="145"/>
      <c r="Z93" s="145"/>
      <c r="AA93" s="145"/>
      <c r="AB93" s="145"/>
      <c r="AC93" s="146"/>
      <c r="AD93" s="144"/>
      <c r="AE93" s="145"/>
      <c r="AF93" s="145"/>
      <c r="AG93" s="145"/>
      <c r="AH93" s="145"/>
      <c r="AI93" s="145"/>
      <c r="AJ93" s="146"/>
      <c r="AK93" s="144"/>
      <c r="AL93" s="145"/>
      <c r="AM93" s="145"/>
      <c r="AN93" s="145"/>
      <c r="AO93" s="145"/>
      <c r="AP93" s="145"/>
      <c r="AQ93" s="146"/>
      <c r="AR93" s="144"/>
      <c r="AS93" s="145"/>
      <c r="AT93" s="146"/>
      <c r="AU93" s="778">
        <f t="shared" si="4"/>
        <v>0</v>
      </c>
      <c r="AV93" s="779"/>
      <c r="AW93" s="780">
        <f t="shared" si="5"/>
        <v>0</v>
      </c>
      <c r="AX93" s="781"/>
      <c r="AY93" s="782"/>
      <c r="AZ93" s="783"/>
      <c r="BA93" s="783"/>
      <c r="BB93" s="783"/>
      <c r="BC93" s="783"/>
      <c r="BD93" s="784"/>
    </row>
    <row r="94" spans="1:56" ht="39.950000000000003" customHeight="1" x14ac:dyDescent="0.15">
      <c r="A94" s="125"/>
      <c r="B94" s="143">
        <f t="shared" si="6"/>
        <v>82</v>
      </c>
      <c r="C94" s="768"/>
      <c r="D94" s="769"/>
      <c r="E94" s="770"/>
      <c r="F94" s="771"/>
      <c r="G94" s="772"/>
      <c r="H94" s="773"/>
      <c r="I94" s="773"/>
      <c r="J94" s="773"/>
      <c r="K94" s="774"/>
      <c r="L94" s="775"/>
      <c r="M94" s="776"/>
      <c r="N94" s="776"/>
      <c r="O94" s="777"/>
      <c r="P94" s="144"/>
      <c r="Q94" s="145"/>
      <c r="R94" s="145"/>
      <c r="S94" s="145"/>
      <c r="T94" s="145"/>
      <c r="U94" s="145"/>
      <c r="V94" s="146"/>
      <c r="W94" s="144"/>
      <c r="X94" s="145"/>
      <c r="Y94" s="145"/>
      <c r="Z94" s="145"/>
      <c r="AA94" s="145"/>
      <c r="AB94" s="145"/>
      <c r="AC94" s="146"/>
      <c r="AD94" s="144"/>
      <c r="AE94" s="145"/>
      <c r="AF94" s="145"/>
      <c r="AG94" s="145"/>
      <c r="AH94" s="145"/>
      <c r="AI94" s="145"/>
      <c r="AJ94" s="146"/>
      <c r="AK94" s="144"/>
      <c r="AL94" s="145"/>
      <c r="AM94" s="145"/>
      <c r="AN94" s="145"/>
      <c r="AO94" s="145"/>
      <c r="AP94" s="145"/>
      <c r="AQ94" s="146"/>
      <c r="AR94" s="144"/>
      <c r="AS94" s="145"/>
      <c r="AT94" s="146"/>
      <c r="AU94" s="778">
        <f t="shared" si="4"/>
        <v>0</v>
      </c>
      <c r="AV94" s="779"/>
      <c r="AW94" s="780">
        <f t="shared" si="5"/>
        <v>0</v>
      </c>
      <c r="AX94" s="781"/>
      <c r="AY94" s="782"/>
      <c r="AZ94" s="783"/>
      <c r="BA94" s="783"/>
      <c r="BB94" s="783"/>
      <c r="BC94" s="783"/>
      <c r="BD94" s="784"/>
    </row>
    <row r="95" spans="1:56" ht="39.950000000000003" customHeight="1" x14ac:dyDescent="0.15">
      <c r="A95" s="125"/>
      <c r="B95" s="143">
        <f t="shared" si="6"/>
        <v>83</v>
      </c>
      <c r="C95" s="768"/>
      <c r="D95" s="769"/>
      <c r="E95" s="770"/>
      <c r="F95" s="771"/>
      <c r="G95" s="772"/>
      <c r="H95" s="773"/>
      <c r="I95" s="773"/>
      <c r="J95" s="773"/>
      <c r="K95" s="774"/>
      <c r="L95" s="775"/>
      <c r="M95" s="776"/>
      <c r="N95" s="776"/>
      <c r="O95" s="777"/>
      <c r="P95" s="144"/>
      <c r="Q95" s="145"/>
      <c r="R95" s="145"/>
      <c r="S95" s="145"/>
      <c r="T95" s="145"/>
      <c r="U95" s="145"/>
      <c r="V95" s="146"/>
      <c r="W95" s="144"/>
      <c r="X95" s="145"/>
      <c r="Y95" s="145"/>
      <c r="Z95" s="145"/>
      <c r="AA95" s="145"/>
      <c r="AB95" s="145"/>
      <c r="AC95" s="146"/>
      <c r="AD95" s="144"/>
      <c r="AE95" s="145"/>
      <c r="AF95" s="145"/>
      <c r="AG95" s="145"/>
      <c r="AH95" s="145"/>
      <c r="AI95" s="145"/>
      <c r="AJ95" s="146"/>
      <c r="AK95" s="144"/>
      <c r="AL95" s="145"/>
      <c r="AM95" s="145"/>
      <c r="AN95" s="145"/>
      <c r="AO95" s="145"/>
      <c r="AP95" s="145"/>
      <c r="AQ95" s="146"/>
      <c r="AR95" s="144"/>
      <c r="AS95" s="145"/>
      <c r="AT95" s="146"/>
      <c r="AU95" s="778">
        <f t="shared" si="4"/>
        <v>0</v>
      </c>
      <c r="AV95" s="779"/>
      <c r="AW95" s="780">
        <f t="shared" si="5"/>
        <v>0</v>
      </c>
      <c r="AX95" s="781"/>
      <c r="AY95" s="782"/>
      <c r="AZ95" s="783"/>
      <c r="BA95" s="783"/>
      <c r="BB95" s="783"/>
      <c r="BC95" s="783"/>
      <c r="BD95" s="784"/>
    </row>
    <row r="96" spans="1:56" ht="39.950000000000003" customHeight="1" x14ac:dyDescent="0.15">
      <c r="A96" s="125"/>
      <c r="B96" s="143">
        <f t="shared" si="6"/>
        <v>84</v>
      </c>
      <c r="C96" s="768"/>
      <c r="D96" s="769"/>
      <c r="E96" s="770"/>
      <c r="F96" s="771"/>
      <c r="G96" s="772"/>
      <c r="H96" s="773"/>
      <c r="I96" s="773"/>
      <c r="J96" s="773"/>
      <c r="K96" s="774"/>
      <c r="L96" s="775"/>
      <c r="M96" s="776"/>
      <c r="N96" s="776"/>
      <c r="O96" s="777"/>
      <c r="P96" s="178"/>
      <c r="Q96" s="179"/>
      <c r="R96" s="179"/>
      <c r="S96" s="179"/>
      <c r="T96" s="179"/>
      <c r="U96" s="179"/>
      <c r="V96" s="180"/>
      <c r="W96" s="178"/>
      <c r="X96" s="179"/>
      <c r="Y96" s="179"/>
      <c r="Z96" s="179"/>
      <c r="AA96" s="179"/>
      <c r="AB96" s="179"/>
      <c r="AC96" s="180"/>
      <c r="AD96" s="178"/>
      <c r="AE96" s="179"/>
      <c r="AF96" s="179"/>
      <c r="AG96" s="179"/>
      <c r="AH96" s="179"/>
      <c r="AI96" s="179"/>
      <c r="AJ96" s="180"/>
      <c r="AK96" s="178"/>
      <c r="AL96" s="179"/>
      <c r="AM96" s="179"/>
      <c r="AN96" s="179"/>
      <c r="AO96" s="179"/>
      <c r="AP96" s="179"/>
      <c r="AQ96" s="180"/>
      <c r="AR96" s="178"/>
      <c r="AS96" s="179"/>
      <c r="AT96" s="180"/>
      <c r="AU96" s="778">
        <f t="shared" si="4"/>
        <v>0</v>
      </c>
      <c r="AV96" s="779"/>
      <c r="AW96" s="780">
        <f t="shared" si="5"/>
        <v>0</v>
      </c>
      <c r="AX96" s="781"/>
      <c r="AY96" s="782"/>
      <c r="AZ96" s="783"/>
      <c r="BA96" s="783"/>
      <c r="BB96" s="783"/>
      <c r="BC96" s="783"/>
      <c r="BD96" s="784"/>
    </row>
    <row r="97" spans="1:56" ht="39.950000000000003" customHeight="1" x14ac:dyDescent="0.15">
      <c r="A97" s="125"/>
      <c r="B97" s="143">
        <f t="shared" si="6"/>
        <v>85</v>
      </c>
      <c r="C97" s="768"/>
      <c r="D97" s="769"/>
      <c r="E97" s="770"/>
      <c r="F97" s="771"/>
      <c r="G97" s="772"/>
      <c r="H97" s="773"/>
      <c r="I97" s="773"/>
      <c r="J97" s="773"/>
      <c r="K97" s="774"/>
      <c r="L97" s="775"/>
      <c r="M97" s="776"/>
      <c r="N97" s="776"/>
      <c r="O97" s="777"/>
      <c r="P97" s="144"/>
      <c r="Q97" s="145"/>
      <c r="R97" s="145"/>
      <c r="S97" s="145"/>
      <c r="T97" s="145"/>
      <c r="U97" s="145"/>
      <c r="V97" s="146"/>
      <c r="W97" s="144"/>
      <c r="X97" s="145"/>
      <c r="Y97" s="145"/>
      <c r="Z97" s="145"/>
      <c r="AA97" s="145"/>
      <c r="AB97" s="145"/>
      <c r="AC97" s="146"/>
      <c r="AD97" s="144"/>
      <c r="AE97" s="145"/>
      <c r="AF97" s="145"/>
      <c r="AG97" s="145"/>
      <c r="AH97" s="145"/>
      <c r="AI97" s="145"/>
      <c r="AJ97" s="146"/>
      <c r="AK97" s="144"/>
      <c r="AL97" s="145"/>
      <c r="AM97" s="145"/>
      <c r="AN97" s="145"/>
      <c r="AO97" s="145"/>
      <c r="AP97" s="145"/>
      <c r="AQ97" s="146"/>
      <c r="AR97" s="144"/>
      <c r="AS97" s="145"/>
      <c r="AT97" s="146"/>
      <c r="AU97" s="778">
        <f t="shared" si="4"/>
        <v>0</v>
      </c>
      <c r="AV97" s="779"/>
      <c r="AW97" s="780">
        <f t="shared" si="5"/>
        <v>0</v>
      </c>
      <c r="AX97" s="781"/>
      <c r="AY97" s="782"/>
      <c r="AZ97" s="783"/>
      <c r="BA97" s="783"/>
      <c r="BB97" s="783"/>
      <c r="BC97" s="783"/>
      <c r="BD97" s="784"/>
    </row>
    <row r="98" spans="1:56" ht="39.950000000000003" customHeight="1" x14ac:dyDescent="0.15">
      <c r="A98" s="125"/>
      <c r="B98" s="143">
        <f t="shared" si="6"/>
        <v>86</v>
      </c>
      <c r="C98" s="768"/>
      <c r="D98" s="769"/>
      <c r="E98" s="770"/>
      <c r="F98" s="771"/>
      <c r="G98" s="772"/>
      <c r="H98" s="773"/>
      <c r="I98" s="773"/>
      <c r="J98" s="773"/>
      <c r="K98" s="774"/>
      <c r="L98" s="775"/>
      <c r="M98" s="776"/>
      <c r="N98" s="776"/>
      <c r="O98" s="777"/>
      <c r="P98" s="144"/>
      <c r="Q98" s="145"/>
      <c r="R98" s="145"/>
      <c r="S98" s="145"/>
      <c r="T98" s="145"/>
      <c r="U98" s="145"/>
      <c r="V98" s="146"/>
      <c r="W98" s="144"/>
      <c r="X98" s="145"/>
      <c r="Y98" s="145"/>
      <c r="Z98" s="145"/>
      <c r="AA98" s="145"/>
      <c r="AB98" s="145"/>
      <c r="AC98" s="146"/>
      <c r="AD98" s="144"/>
      <c r="AE98" s="145"/>
      <c r="AF98" s="145"/>
      <c r="AG98" s="145"/>
      <c r="AH98" s="145"/>
      <c r="AI98" s="145"/>
      <c r="AJ98" s="146"/>
      <c r="AK98" s="144"/>
      <c r="AL98" s="145"/>
      <c r="AM98" s="145"/>
      <c r="AN98" s="145"/>
      <c r="AO98" s="145"/>
      <c r="AP98" s="145"/>
      <c r="AQ98" s="146"/>
      <c r="AR98" s="144"/>
      <c r="AS98" s="145"/>
      <c r="AT98" s="146"/>
      <c r="AU98" s="778">
        <f t="shared" si="4"/>
        <v>0</v>
      </c>
      <c r="AV98" s="779"/>
      <c r="AW98" s="780">
        <f t="shared" si="5"/>
        <v>0</v>
      </c>
      <c r="AX98" s="781"/>
      <c r="AY98" s="782"/>
      <c r="AZ98" s="783"/>
      <c r="BA98" s="783"/>
      <c r="BB98" s="783"/>
      <c r="BC98" s="783"/>
      <c r="BD98" s="784"/>
    </row>
    <row r="99" spans="1:56" ht="39.950000000000003" customHeight="1" x14ac:dyDescent="0.15">
      <c r="A99" s="125"/>
      <c r="B99" s="143">
        <f t="shared" si="6"/>
        <v>87</v>
      </c>
      <c r="C99" s="768"/>
      <c r="D99" s="769"/>
      <c r="E99" s="770"/>
      <c r="F99" s="771"/>
      <c r="G99" s="772"/>
      <c r="H99" s="773"/>
      <c r="I99" s="773"/>
      <c r="J99" s="773"/>
      <c r="K99" s="774"/>
      <c r="L99" s="775"/>
      <c r="M99" s="776"/>
      <c r="N99" s="776"/>
      <c r="O99" s="777"/>
      <c r="P99" s="144"/>
      <c r="Q99" s="145"/>
      <c r="R99" s="145"/>
      <c r="S99" s="145"/>
      <c r="T99" s="145"/>
      <c r="U99" s="145"/>
      <c r="V99" s="146"/>
      <c r="W99" s="144"/>
      <c r="X99" s="145"/>
      <c r="Y99" s="145"/>
      <c r="Z99" s="145"/>
      <c r="AA99" s="145"/>
      <c r="AB99" s="145"/>
      <c r="AC99" s="146"/>
      <c r="AD99" s="144"/>
      <c r="AE99" s="145"/>
      <c r="AF99" s="145"/>
      <c r="AG99" s="145"/>
      <c r="AH99" s="145"/>
      <c r="AI99" s="145"/>
      <c r="AJ99" s="146"/>
      <c r="AK99" s="144"/>
      <c r="AL99" s="145"/>
      <c r="AM99" s="145"/>
      <c r="AN99" s="145"/>
      <c r="AO99" s="145"/>
      <c r="AP99" s="145"/>
      <c r="AQ99" s="146"/>
      <c r="AR99" s="144"/>
      <c r="AS99" s="145"/>
      <c r="AT99" s="146"/>
      <c r="AU99" s="778">
        <f t="shared" si="4"/>
        <v>0</v>
      </c>
      <c r="AV99" s="779"/>
      <c r="AW99" s="780">
        <f t="shared" si="5"/>
        <v>0</v>
      </c>
      <c r="AX99" s="781"/>
      <c r="AY99" s="782"/>
      <c r="AZ99" s="783"/>
      <c r="BA99" s="783"/>
      <c r="BB99" s="783"/>
      <c r="BC99" s="783"/>
      <c r="BD99" s="784"/>
    </row>
    <row r="100" spans="1:56" ht="39.950000000000003" customHeight="1" x14ac:dyDescent="0.15">
      <c r="A100" s="125"/>
      <c r="B100" s="143">
        <f t="shared" si="6"/>
        <v>88</v>
      </c>
      <c r="C100" s="768"/>
      <c r="D100" s="769"/>
      <c r="E100" s="770"/>
      <c r="F100" s="771"/>
      <c r="G100" s="772"/>
      <c r="H100" s="773"/>
      <c r="I100" s="773"/>
      <c r="J100" s="773"/>
      <c r="K100" s="774"/>
      <c r="L100" s="775"/>
      <c r="M100" s="776"/>
      <c r="N100" s="776"/>
      <c r="O100" s="777"/>
      <c r="P100" s="144"/>
      <c r="Q100" s="145"/>
      <c r="R100" s="145"/>
      <c r="S100" s="145"/>
      <c r="T100" s="145"/>
      <c r="U100" s="145"/>
      <c r="V100" s="146"/>
      <c r="W100" s="144"/>
      <c r="X100" s="145"/>
      <c r="Y100" s="145"/>
      <c r="Z100" s="145"/>
      <c r="AA100" s="145"/>
      <c r="AB100" s="145"/>
      <c r="AC100" s="146"/>
      <c r="AD100" s="144"/>
      <c r="AE100" s="145"/>
      <c r="AF100" s="145"/>
      <c r="AG100" s="145"/>
      <c r="AH100" s="145"/>
      <c r="AI100" s="145"/>
      <c r="AJ100" s="146"/>
      <c r="AK100" s="144"/>
      <c r="AL100" s="145"/>
      <c r="AM100" s="145"/>
      <c r="AN100" s="145"/>
      <c r="AO100" s="145"/>
      <c r="AP100" s="145"/>
      <c r="AQ100" s="146"/>
      <c r="AR100" s="144"/>
      <c r="AS100" s="145"/>
      <c r="AT100" s="146"/>
      <c r="AU100" s="778">
        <f t="shared" si="4"/>
        <v>0</v>
      </c>
      <c r="AV100" s="779"/>
      <c r="AW100" s="780">
        <f t="shared" si="5"/>
        <v>0</v>
      </c>
      <c r="AX100" s="781"/>
      <c r="AY100" s="782"/>
      <c r="AZ100" s="783"/>
      <c r="BA100" s="783"/>
      <c r="BB100" s="783"/>
      <c r="BC100" s="783"/>
      <c r="BD100" s="784"/>
    </row>
    <row r="101" spans="1:56" ht="39.950000000000003" customHeight="1" x14ac:dyDescent="0.15">
      <c r="A101" s="125"/>
      <c r="B101" s="143">
        <f t="shared" si="6"/>
        <v>89</v>
      </c>
      <c r="C101" s="768"/>
      <c r="D101" s="769"/>
      <c r="E101" s="770"/>
      <c r="F101" s="771"/>
      <c r="G101" s="772"/>
      <c r="H101" s="773"/>
      <c r="I101" s="773"/>
      <c r="J101" s="773"/>
      <c r="K101" s="774"/>
      <c r="L101" s="775"/>
      <c r="M101" s="776"/>
      <c r="N101" s="776"/>
      <c r="O101" s="777"/>
      <c r="P101" s="144"/>
      <c r="Q101" s="145"/>
      <c r="R101" s="145"/>
      <c r="S101" s="145"/>
      <c r="T101" s="145"/>
      <c r="U101" s="145"/>
      <c r="V101" s="146"/>
      <c r="W101" s="144"/>
      <c r="X101" s="145"/>
      <c r="Y101" s="145"/>
      <c r="Z101" s="145"/>
      <c r="AA101" s="145"/>
      <c r="AB101" s="145"/>
      <c r="AC101" s="146"/>
      <c r="AD101" s="144"/>
      <c r="AE101" s="145"/>
      <c r="AF101" s="145"/>
      <c r="AG101" s="145"/>
      <c r="AH101" s="145"/>
      <c r="AI101" s="145"/>
      <c r="AJ101" s="146"/>
      <c r="AK101" s="144"/>
      <c r="AL101" s="145"/>
      <c r="AM101" s="145"/>
      <c r="AN101" s="145"/>
      <c r="AO101" s="145"/>
      <c r="AP101" s="145"/>
      <c r="AQ101" s="146"/>
      <c r="AR101" s="144"/>
      <c r="AS101" s="145"/>
      <c r="AT101" s="146"/>
      <c r="AU101" s="778">
        <f t="shared" si="4"/>
        <v>0</v>
      </c>
      <c r="AV101" s="779"/>
      <c r="AW101" s="780">
        <f t="shared" si="5"/>
        <v>0</v>
      </c>
      <c r="AX101" s="781"/>
      <c r="AY101" s="782"/>
      <c r="AZ101" s="783"/>
      <c r="BA101" s="783"/>
      <c r="BB101" s="783"/>
      <c r="BC101" s="783"/>
      <c r="BD101" s="784"/>
    </row>
    <row r="102" spans="1:56" ht="39.950000000000003" customHeight="1" x14ac:dyDescent="0.15">
      <c r="A102" s="125"/>
      <c r="B102" s="143">
        <f t="shared" si="6"/>
        <v>90</v>
      </c>
      <c r="C102" s="768"/>
      <c r="D102" s="769"/>
      <c r="E102" s="770"/>
      <c r="F102" s="771"/>
      <c r="G102" s="772"/>
      <c r="H102" s="773"/>
      <c r="I102" s="773"/>
      <c r="J102" s="773"/>
      <c r="K102" s="774"/>
      <c r="L102" s="775"/>
      <c r="M102" s="776"/>
      <c r="N102" s="776"/>
      <c r="O102" s="777"/>
      <c r="P102" s="144"/>
      <c r="Q102" s="145"/>
      <c r="R102" s="145"/>
      <c r="S102" s="145"/>
      <c r="T102" s="145"/>
      <c r="U102" s="145"/>
      <c r="V102" s="146"/>
      <c r="W102" s="144"/>
      <c r="X102" s="145"/>
      <c r="Y102" s="145"/>
      <c r="Z102" s="145"/>
      <c r="AA102" s="145"/>
      <c r="AB102" s="145"/>
      <c r="AC102" s="146"/>
      <c r="AD102" s="144"/>
      <c r="AE102" s="145"/>
      <c r="AF102" s="145"/>
      <c r="AG102" s="145"/>
      <c r="AH102" s="145"/>
      <c r="AI102" s="145"/>
      <c r="AJ102" s="146"/>
      <c r="AK102" s="144"/>
      <c r="AL102" s="145"/>
      <c r="AM102" s="145"/>
      <c r="AN102" s="145"/>
      <c r="AO102" s="145"/>
      <c r="AP102" s="145"/>
      <c r="AQ102" s="146"/>
      <c r="AR102" s="144"/>
      <c r="AS102" s="145"/>
      <c r="AT102" s="146"/>
      <c r="AU102" s="778">
        <f t="shared" si="4"/>
        <v>0</v>
      </c>
      <c r="AV102" s="779"/>
      <c r="AW102" s="780">
        <f t="shared" si="5"/>
        <v>0</v>
      </c>
      <c r="AX102" s="781"/>
      <c r="AY102" s="782"/>
      <c r="AZ102" s="783"/>
      <c r="BA102" s="783"/>
      <c r="BB102" s="783"/>
      <c r="BC102" s="783"/>
      <c r="BD102" s="784"/>
    </row>
    <row r="103" spans="1:56" ht="39.950000000000003" customHeight="1" x14ac:dyDescent="0.15">
      <c r="A103" s="125"/>
      <c r="B103" s="143">
        <f t="shared" si="6"/>
        <v>91</v>
      </c>
      <c r="C103" s="768"/>
      <c r="D103" s="769"/>
      <c r="E103" s="770"/>
      <c r="F103" s="771"/>
      <c r="G103" s="772"/>
      <c r="H103" s="773"/>
      <c r="I103" s="773"/>
      <c r="J103" s="773"/>
      <c r="K103" s="774"/>
      <c r="L103" s="775"/>
      <c r="M103" s="776"/>
      <c r="N103" s="776"/>
      <c r="O103" s="777"/>
      <c r="P103" s="144"/>
      <c r="Q103" s="145"/>
      <c r="R103" s="145"/>
      <c r="S103" s="145"/>
      <c r="T103" s="145"/>
      <c r="U103" s="145"/>
      <c r="V103" s="146"/>
      <c r="W103" s="144"/>
      <c r="X103" s="145"/>
      <c r="Y103" s="145"/>
      <c r="Z103" s="145"/>
      <c r="AA103" s="145"/>
      <c r="AB103" s="145"/>
      <c r="AC103" s="146"/>
      <c r="AD103" s="144"/>
      <c r="AE103" s="145"/>
      <c r="AF103" s="145"/>
      <c r="AG103" s="145"/>
      <c r="AH103" s="145"/>
      <c r="AI103" s="145"/>
      <c r="AJ103" s="146"/>
      <c r="AK103" s="144"/>
      <c r="AL103" s="145"/>
      <c r="AM103" s="145"/>
      <c r="AN103" s="145"/>
      <c r="AO103" s="145"/>
      <c r="AP103" s="145"/>
      <c r="AQ103" s="146"/>
      <c r="AR103" s="144"/>
      <c r="AS103" s="145"/>
      <c r="AT103" s="146"/>
      <c r="AU103" s="778">
        <f t="shared" si="4"/>
        <v>0</v>
      </c>
      <c r="AV103" s="779"/>
      <c r="AW103" s="780">
        <f t="shared" si="5"/>
        <v>0</v>
      </c>
      <c r="AX103" s="781"/>
      <c r="AY103" s="782"/>
      <c r="AZ103" s="783"/>
      <c r="BA103" s="783"/>
      <c r="BB103" s="783"/>
      <c r="BC103" s="783"/>
      <c r="BD103" s="784"/>
    </row>
    <row r="104" spans="1:56" ht="39.950000000000003" customHeight="1" x14ac:dyDescent="0.15">
      <c r="A104" s="125"/>
      <c r="B104" s="143">
        <f t="shared" si="6"/>
        <v>92</v>
      </c>
      <c r="C104" s="768"/>
      <c r="D104" s="769"/>
      <c r="E104" s="770"/>
      <c r="F104" s="771"/>
      <c r="G104" s="772"/>
      <c r="H104" s="773"/>
      <c r="I104" s="773"/>
      <c r="J104" s="773"/>
      <c r="K104" s="774"/>
      <c r="L104" s="775"/>
      <c r="M104" s="776"/>
      <c r="N104" s="776"/>
      <c r="O104" s="777"/>
      <c r="P104" s="144"/>
      <c r="Q104" s="145"/>
      <c r="R104" s="145"/>
      <c r="S104" s="145"/>
      <c r="T104" s="145"/>
      <c r="U104" s="145"/>
      <c r="V104" s="146"/>
      <c r="W104" s="144"/>
      <c r="X104" s="145"/>
      <c r="Y104" s="145"/>
      <c r="Z104" s="145"/>
      <c r="AA104" s="145"/>
      <c r="AB104" s="145"/>
      <c r="AC104" s="146"/>
      <c r="AD104" s="144"/>
      <c r="AE104" s="145"/>
      <c r="AF104" s="145"/>
      <c r="AG104" s="145"/>
      <c r="AH104" s="145"/>
      <c r="AI104" s="145"/>
      <c r="AJ104" s="146"/>
      <c r="AK104" s="144"/>
      <c r="AL104" s="145"/>
      <c r="AM104" s="145"/>
      <c r="AN104" s="145"/>
      <c r="AO104" s="145"/>
      <c r="AP104" s="145"/>
      <c r="AQ104" s="146"/>
      <c r="AR104" s="144"/>
      <c r="AS104" s="145"/>
      <c r="AT104" s="146"/>
      <c r="AU104" s="778">
        <f t="shared" si="4"/>
        <v>0</v>
      </c>
      <c r="AV104" s="779"/>
      <c r="AW104" s="780">
        <f t="shared" si="5"/>
        <v>0</v>
      </c>
      <c r="AX104" s="781"/>
      <c r="AY104" s="782"/>
      <c r="AZ104" s="783"/>
      <c r="BA104" s="783"/>
      <c r="BB104" s="783"/>
      <c r="BC104" s="783"/>
      <c r="BD104" s="784"/>
    </row>
    <row r="105" spans="1:56" ht="39.950000000000003" customHeight="1" x14ac:dyDescent="0.15">
      <c r="A105" s="125"/>
      <c r="B105" s="143">
        <f t="shared" si="6"/>
        <v>93</v>
      </c>
      <c r="C105" s="768"/>
      <c r="D105" s="769"/>
      <c r="E105" s="770"/>
      <c r="F105" s="771"/>
      <c r="G105" s="772"/>
      <c r="H105" s="773"/>
      <c r="I105" s="773"/>
      <c r="J105" s="773"/>
      <c r="K105" s="774"/>
      <c r="L105" s="775"/>
      <c r="M105" s="776"/>
      <c r="N105" s="776"/>
      <c r="O105" s="777"/>
      <c r="P105" s="144"/>
      <c r="Q105" s="145"/>
      <c r="R105" s="145"/>
      <c r="S105" s="145"/>
      <c r="T105" s="145"/>
      <c r="U105" s="145"/>
      <c r="V105" s="146"/>
      <c r="W105" s="144"/>
      <c r="X105" s="145"/>
      <c r="Y105" s="145"/>
      <c r="Z105" s="145"/>
      <c r="AA105" s="145"/>
      <c r="AB105" s="145"/>
      <c r="AC105" s="146"/>
      <c r="AD105" s="144"/>
      <c r="AE105" s="145"/>
      <c r="AF105" s="145"/>
      <c r="AG105" s="145"/>
      <c r="AH105" s="145"/>
      <c r="AI105" s="145"/>
      <c r="AJ105" s="146"/>
      <c r="AK105" s="144"/>
      <c r="AL105" s="145"/>
      <c r="AM105" s="145"/>
      <c r="AN105" s="145"/>
      <c r="AO105" s="145"/>
      <c r="AP105" s="145"/>
      <c r="AQ105" s="146"/>
      <c r="AR105" s="144"/>
      <c r="AS105" s="145"/>
      <c r="AT105" s="146"/>
      <c r="AU105" s="778">
        <f t="shared" si="4"/>
        <v>0</v>
      </c>
      <c r="AV105" s="779"/>
      <c r="AW105" s="780">
        <f t="shared" si="5"/>
        <v>0</v>
      </c>
      <c r="AX105" s="781"/>
      <c r="AY105" s="782"/>
      <c r="AZ105" s="783"/>
      <c r="BA105" s="783"/>
      <c r="BB105" s="783"/>
      <c r="BC105" s="783"/>
      <c r="BD105" s="784"/>
    </row>
    <row r="106" spans="1:56" ht="39.950000000000003" customHeight="1" x14ac:dyDescent="0.15">
      <c r="A106" s="125"/>
      <c r="B106" s="143">
        <f t="shared" si="6"/>
        <v>94</v>
      </c>
      <c r="C106" s="768"/>
      <c r="D106" s="769"/>
      <c r="E106" s="770"/>
      <c r="F106" s="771"/>
      <c r="G106" s="772"/>
      <c r="H106" s="773"/>
      <c r="I106" s="773"/>
      <c r="J106" s="773"/>
      <c r="K106" s="774"/>
      <c r="L106" s="775"/>
      <c r="M106" s="776"/>
      <c r="N106" s="776"/>
      <c r="O106" s="777"/>
      <c r="P106" s="144"/>
      <c r="Q106" s="145"/>
      <c r="R106" s="145"/>
      <c r="S106" s="145"/>
      <c r="T106" s="145"/>
      <c r="U106" s="145"/>
      <c r="V106" s="146"/>
      <c r="W106" s="144"/>
      <c r="X106" s="145"/>
      <c r="Y106" s="145"/>
      <c r="Z106" s="145"/>
      <c r="AA106" s="145"/>
      <c r="AB106" s="145"/>
      <c r="AC106" s="146"/>
      <c r="AD106" s="144"/>
      <c r="AE106" s="145"/>
      <c r="AF106" s="145"/>
      <c r="AG106" s="145"/>
      <c r="AH106" s="145"/>
      <c r="AI106" s="145"/>
      <c r="AJ106" s="146"/>
      <c r="AK106" s="144"/>
      <c r="AL106" s="145"/>
      <c r="AM106" s="145"/>
      <c r="AN106" s="145"/>
      <c r="AO106" s="145"/>
      <c r="AP106" s="145"/>
      <c r="AQ106" s="146"/>
      <c r="AR106" s="144"/>
      <c r="AS106" s="145"/>
      <c r="AT106" s="146"/>
      <c r="AU106" s="778">
        <f t="shared" si="4"/>
        <v>0</v>
      </c>
      <c r="AV106" s="779"/>
      <c r="AW106" s="780">
        <f t="shared" si="5"/>
        <v>0</v>
      </c>
      <c r="AX106" s="781"/>
      <c r="AY106" s="782"/>
      <c r="AZ106" s="783"/>
      <c r="BA106" s="783"/>
      <c r="BB106" s="783"/>
      <c r="BC106" s="783"/>
      <c r="BD106" s="784"/>
    </row>
    <row r="107" spans="1:56" ht="39.950000000000003" customHeight="1" x14ac:dyDescent="0.15">
      <c r="A107" s="125"/>
      <c r="B107" s="143">
        <f t="shared" si="6"/>
        <v>95</v>
      </c>
      <c r="C107" s="768"/>
      <c r="D107" s="769"/>
      <c r="E107" s="770"/>
      <c r="F107" s="771"/>
      <c r="G107" s="772"/>
      <c r="H107" s="773"/>
      <c r="I107" s="773"/>
      <c r="J107" s="773"/>
      <c r="K107" s="774"/>
      <c r="L107" s="775"/>
      <c r="M107" s="776"/>
      <c r="N107" s="776"/>
      <c r="O107" s="777"/>
      <c r="P107" s="144"/>
      <c r="Q107" s="145"/>
      <c r="R107" s="145"/>
      <c r="S107" s="145"/>
      <c r="T107" s="145"/>
      <c r="U107" s="145"/>
      <c r="V107" s="146"/>
      <c r="W107" s="144"/>
      <c r="X107" s="145"/>
      <c r="Y107" s="145"/>
      <c r="Z107" s="145"/>
      <c r="AA107" s="145"/>
      <c r="AB107" s="145"/>
      <c r="AC107" s="146"/>
      <c r="AD107" s="144"/>
      <c r="AE107" s="145"/>
      <c r="AF107" s="145"/>
      <c r="AG107" s="145"/>
      <c r="AH107" s="145"/>
      <c r="AI107" s="145"/>
      <c r="AJ107" s="146"/>
      <c r="AK107" s="144"/>
      <c r="AL107" s="145"/>
      <c r="AM107" s="145"/>
      <c r="AN107" s="145"/>
      <c r="AO107" s="145"/>
      <c r="AP107" s="145"/>
      <c r="AQ107" s="146"/>
      <c r="AR107" s="144"/>
      <c r="AS107" s="145"/>
      <c r="AT107" s="146"/>
      <c r="AU107" s="778">
        <f t="shared" si="4"/>
        <v>0</v>
      </c>
      <c r="AV107" s="779"/>
      <c r="AW107" s="780">
        <f t="shared" si="5"/>
        <v>0</v>
      </c>
      <c r="AX107" s="781"/>
      <c r="AY107" s="782"/>
      <c r="AZ107" s="783"/>
      <c r="BA107" s="783"/>
      <c r="BB107" s="783"/>
      <c r="BC107" s="783"/>
      <c r="BD107" s="784"/>
    </row>
    <row r="108" spans="1:56" ht="39.950000000000003" customHeight="1" x14ac:dyDescent="0.15">
      <c r="A108" s="125"/>
      <c r="B108" s="143">
        <f t="shared" si="6"/>
        <v>96</v>
      </c>
      <c r="C108" s="768"/>
      <c r="D108" s="769"/>
      <c r="E108" s="770"/>
      <c r="F108" s="771"/>
      <c r="G108" s="772"/>
      <c r="H108" s="773"/>
      <c r="I108" s="773"/>
      <c r="J108" s="773"/>
      <c r="K108" s="774"/>
      <c r="L108" s="775"/>
      <c r="M108" s="776"/>
      <c r="N108" s="776"/>
      <c r="O108" s="777"/>
      <c r="P108" s="144"/>
      <c r="Q108" s="145"/>
      <c r="R108" s="145"/>
      <c r="S108" s="145"/>
      <c r="T108" s="145"/>
      <c r="U108" s="145"/>
      <c r="V108" s="146"/>
      <c r="W108" s="144"/>
      <c r="X108" s="145"/>
      <c r="Y108" s="145"/>
      <c r="Z108" s="145"/>
      <c r="AA108" s="145"/>
      <c r="AB108" s="145"/>
      <c r="AC108" s="146"/>
      <c r="AD108" s="144"/>
      <c r="AE108" s="145"/>
      <c r="AF108" s="145"/>
      <c r="AG108" s="145"/>
      <c r="AH108" s="145"/>
      <c r="AI108" s="145"/>
      <c r="AJ108" s="146"/>
      <c r="AK108" s="144"/>
      <c r="AL108" s="145"/>
      <c r="AM108" s="145"/>
      <c r="AN108" s="145"/>
      <c r="AO108" s="145"/>
      <c r="AP108" s="145"/>
      <c r="AQ108" s="146"/>
      <c r="AR108" s="144"/>
      <c r="AS108" s="145"/>
      <c r="AT108" s="146"/>
      <c r="AU108" s="778">
        <f t="shared" si="4"/>
        <v>0</v>
      </c>
      <c r="AV108" s="779"/>
      <c r="AW108" s="780">
        <f t="shared" si="5"/>
        <v>0</v>
      </c>
      <c r="AX108" s="781"/>
      <c r="AY108" s="782"/>
      <c r="AZ108" s="783"/>
      <c r="BA108" s="783"/>
      <c r="BB108" s="783"/>
      <c r="BC108" s="783"/>
      <c r="BD108" s="784"/>
    </row>
    <row r="109" spans="1:56" ht="39.950000000000003" customHeight="1" x14ac:dyDescent="0.15">
      <c r="A109" s="125"/>
      <c r="B109" s="143">
        <f t="shared" si="6"/>
        <v>97</v>
      </c>
      <c r="C109" s="768"/>
      <c r="D109" s="769"/>
      <c r="E109" s="770"/>
      <c r="F109" s="771"/>
      <c r="G109" s="772"/>
      <c r="H109" s="773"/>
      <c r="I109" s="773"/>
      <c r="J109" s="773"/>
      <c r="K109" s="774"/>
      <c r="L109" s="775"/>
      <c r="M109" s="776"/>
      <c r="N109" s="776"/>
      <c r="O109" s="777"/>
      <c r="P109" s="144"/>
      <c r="Q109" s="145"/>
      <c r="R109" s="145"/>
      <c r="S109" s="145"/>
      <c r="T109" s="145"/>
      <c r="U109" s="145"/>
      <c r="V109" s="146"/>
      <c r="W109" s="144"/>
      <c r="X109" s="145"/>
      <c r="Y109" s="145"/>
      <c r="Z109" s="145"/>
      <c r="AA109" s="145"/>
      <c r="AB109" s="145"/>
      <c r="AC109" s="146"/>
      <c r="AD109" s="144"/>
      <c r="AE109" s="145"/>
      <c r="AF109" s="145"/>
      <c r="AG109" s="145"/>
      <c r="AH109" s="145"/>
      <c r="AI109" s="145"/>
      <c r="AJ109" s="146"/>
      <c r="AK109" s="144"/>
      <c r="AL109" s="145"/>
      <c r="AM109" s="145"/>
      <c r="AN109" s="145"/>
      <c r="AO109" s="145"/>
      <c r="AP109" s="145"/>
      <c r="AQ109" s="146"/>
      <c r="AR109" s="144"/>
      <c r="AS109" s="145"/>
      <c r="AT109" s="146"/>
      <c r="AU109" s="778">
        <f t="shared" si="4"/>
        <v>0</v>
      </c>
      <c r="AV109" s="779"/>
      <c r="AW109" s="780">
        <f t="shared" si="5"/>
        <v>0</v>
      </c>
      <c r="AX109" s="781"/>
      <c r="AY109" s="782"/>
      <c r="AZ109" s="783"/>
      <c r="BA109" s="783"/>
      <c r="BB109" s="783"/>
      <c r="BC109" s="783"/>
      <c r="BD109" s="784"/>
    </row>
    <row r="110" spans="1:56" ht="39.950000000000003" customHeight="1" x14ac:dyDescent="0.15">
      <c r="A110" s="125"/>
      <c r="B110" s="143">
        <f t="shared" si="6"/>
        <v>98</v>
      </c>
      <c r="C110" s="768"/>
      <c r="D110" s="769"/>
      <c r="E110" s="770"/>
      <c r="F110" s="771"/>
      <c r="G110" s="772"/>
      <c r="H110" s="773"/>
      <c r="I110" s="773"/>
      <c r="J110" s="773"/>
      <c r="K110" s="774"/>
      <c r="L110" s="775"/>
      <c r="M110" s="776"/>
      <c r="N110" s="776"/>
      <c r="O110" s="777"/>
      <c r="P110" s="144"/>
      <c r="Q110" s="145"/>
      <c r="R110" s="145"/>
      <c r="S110" s="145"/>
      <c r="T110" s="145"/>
      <c r="U110" s="145"/>
      <c r="V110" s="146"/>
      <c r="W110" s="144"/>
      <c r="X110" s="145"/>
      <c r="Y110" s="145"/>
      <c r="Z110" s="145"/>
      <c r="AA110" s="145"/>
      <c r="AB110" s="145"/>
      <c r="AC110" s="146"/>
      <c r="AD110" s="144"/>
      <c r="AE110" s="145"/>
      <c r="AF110" s="145"/>
      <c r="AG110" s="145"/>
      <c r="AH110" s="145"/>
      <c r="AI110" s="145"/>
      <c r="AJ110" s="146"/>
      <c r="AK110" s="144"/>
      <c r="AL110" s="145"/>
      <c r="AM110" s="145"/>
      <c r="AN110" s="145"/>
      <c r="AO110" s="145"/>
      <c r="AP110" s="145"/>
      <c r="AQ110" s="146"/>
      <c r="AR110" s="144"/>
      <c r="AS110" s="145"/>
      <c r="AT110" s="146"/>
      <c r="AU110" s="778">
        <f t="shared" si="4"/>
        <v>0</v>
      </c>
      <c r="AV110" s="779"/>
      <c r="AW110" s="780">
        <f t="shared" si="5"/>
        <v>0</v>
      </c>
      <c r="AX110" s="781"/>
      <c r="AY110" s="782"/>
      <c r="AZ110" s="783"/>
      <c r="BA110" s="783"/>
      <c r="BB110" s="783"/>
      <c r="BC110" s="783"/>
      <c r="BD110" s="784"/>
    </row>
    <row r="111" spans="1:56" ht="39.950000000000003" customHeight="1" x14ac:dyDescent="0.15">
      <c r="A111" s="125"/>
      <c r="B111" s="143">
        <f t="shared" si="6"/>
        <v>99</v>
      </c>
      <c r="C111" s="768"/>
      <c r="D111" s="769"/>
      <c r="E111" s="770"/>
      <c r="F111" s="771"/>
      <c r="G111" s="772"/>
      <c r="H111" s="773"/>
      <c r="I111" s="773"/>
      <c r="J111" s="773"/>
      <c r="K111" s="774"/>
      <c r="L111" s="775"/>
      <c r="M111" s="776"/>
      <c r="N111" s="776"/>
      <c r="O111" s="777"/>
      <c r="P111" s="144"/>
      <c r="Q111" s="145"/>
      <c r="R111" s="145"/>
      <c r="S111" s="145"/>
      <c r="T111" s="145"/>
      <c r="U111" s="145"/>
      <c r="V111" s="146"/>
      <c r="W111" s="144"/>
      <c r="X111" s="145"/>
      <c r="Y111" s="145"/>
      <c r="Z111" s="145"/>
      <c r="AA111" s="145"/>
      <c r="AB111" s="145"/>
      <c r="AC111" s="146"/>
      <c r="AD111" s="144"/>
      <c r="AE111" s="145"/>
      <c r="AF111" s="145"/>
      <c r="AG111" s="145"/>
      <c r="AH111" s="145"/>
      <c r="AI111" s="145"/>
      <c r="AJ111" s="146"/>
      <c r="AK111" s="144"/>
      <c r="AL111" s="145"/>
      <c r="AM111" s="145"/>
      <c r="AN111" s="145"/>
      <c r="AO111" s="145"/>
      <c r="AP111" s="145"/>
      <c r="AQ111" s="146"/>
      <c r="AR111" s="144"/>
      <c r="AS111" s="145"/>
      <c r="AT111" s="146"/>
      <c r="AU111" s="778">
        <f t="shared" si="4"/>
        <v>0</v>
      </c>
      <c r="AV111" s="779"/>
      <c r="AW111" s="780">
        <f t="shared" si="5"/>
        <v>0</v>
      </c>
      <c r="AX111" s="781"/>
      <c r="AY111" s="782"/>
      <c r="AZ111" s="783"/>
      <c r="BA111" s="783"/>
      <c r="BB111" s="783"/>
      <c r="BC111" s="783"/>
      <c r="BD111" s="784"/>
    </row>
    <row r="112" spans="1:56" ht="39.950000000000003" customHeight="1" thickBot="1" x14ac:dyDescent="0.2">
      <c r="A112" s="125"/>
      <c r="B112" s="147">
        <f t="shared" si="6"/>
        <v>100</v>
      </c>
      <c r="C112" s="803"/>
      <c r="D112" s="804"/>
      <c r="E112" s="805"/>
      <c r="F112" s="806"/>
      <c r="G112" s="807"/>
      <c r="H112" s="808"/>
      <c r="I112" s="808"/>
      <c r="J112" s="808"/>
      <c r="K112" s="809"/>
      <c r="L112" s="810"/>
      <c r="M112" s="811"/>
      <c r="N112" s="811"/>
      <c r="O112" s="812"/>
      <c r="P112" s="148"/>
      <c r="Q112" s="149"/>
      <c r="R112" s="149"/>
      <c r="S112" s="149"/>
      <c r="T112" s="149"/>
      <c r="U112" s="149"/>
      <c r="V112" s="150"/>
      <c r="W112" s="148"/>
      <c r="X112" s="149"/>
      <c r="Y112" s="149"/>
      <c r="Z112" s="149"/>
      <c r="AA112" s="149"/>
      <c r="AB112" s="149"/>
      <c r="AC112" s="150"/>
      <c r="AD112" s="148"/>
      <c r="AE112" s="149"/>
      <c r="AF112" s="149"/>
      <c r="AG112" s="149"/>
      <c r="AH112" s="149"/>
      <c r="AI112" s="149"/>
      <c r="AJ112" s="150"/>
      <c r="AK112" s="148"/>
      <c r="AL112" s="149"/>
      <c r="AM112" s="149"/>
      <c r="AN112" s="149"/>
      <c r="AO112" s="149"/>
      <c r="AP112" s="149"/>
      <c r="AQ112" s="150"/>
      <c r="AR112" s="148"/>
      <c r="AS112" s="149"/>
      <c r="AT112" s="150"/>
      <c r="AU112" s="813">
        <f t="shared" si="4"/>
        <v>0</v>
      </c>
      <c r="AV112" s="814"/>
      <c r="AW112" s="815">
        <f t="shared" si="5"/>
        <v>0</v>
      </c>
      <c r="AX112" s="816"/>
      <c r="AY112" s="817"/>
      <c r="AZ112" s="818"/>
      <c r="BA112" s="818"/>
      <c r="BB112" s="818"/>
      <c r="BC112" s="818"/>
      <c r="BD112" s="819"/>
    </row>
    <row r="113" spans="1:56" ht="20.25" customHeight="1" x14ac:dyDescent="0.15">
      <c r="A113" s="125"/>
      <c r="B113" s="121"/>
      <c r="C113" s="100"/>
      <c r="D113" s="155"/>
      <c r="E113" s="155"/>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7"/>
      <c r="AD113" s="156"/>
      <c r="AE113" s="156"/>
      <c r="AF113" s="156"/>
      <c r="AG113" s="156"/>
      <c r="AH113" s="156"/>
      <c r="AI113" s="156"/>
      <c r="AJ113" s="156"/>
      <c r="AK113" s="156"/>
      <c r="AL113" s="156"/>
      <c r="AM113" s="156"/>
      <c r="AN113" s="156"/>
      <c r="AO113" s="156"/>
      <c r="AP113" s="156"/>
      <c r="AQ113" s="156"/>
      <c r="AR113" s="156"/>
      <c r="AS113" s="156"/>
      <c r="AT113" s="156"/>
      <c r="AU113" s="156"/>
      <c r="AV113" s="121"/>
      <c r="AW113" s="121"/>
      <c r="AX113" s="125"/>
      <c r="AY113" s="125"/>
      <c r="AZ113" s="125"/>
      <c r="BA113" s="125"/>
      <c r="BB113" s="125"/>
      <c r="BC113" s="125"/>
      <c r="BD113" s="125"/>
    </row>
    <row r="114" spans="1:56" ht="20.25" customHeight="1" x14ac:dyDescent="0.15">
      <c r="A114" s="125"/>
      <c r="B114" s="121"/>
      <c r="C114" s="121" t="s">
        <v>181</v>
      </c>
      <c r="D114" s="155"/>
      <c r="E114" s="155"/>
      <c r="F114" s="156"/>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7"/>
      <c r="AD114" s="156"/>
      <c r="AE114" s="156"/>
      <c r="AF114" s="156"/>
      <c r="AG114" s="156"/>
      <c r="AH114" s="156"/>
      <c r="AI114" s="156"/>
      <c r="AJ114" s="156"/>
      <c r="AK114" s="156"/>
      <c r="AL114" s="156"/>
      <c r="AM114" s="156"/>
      <c r="AN114" s="156"/>
      <c r="AO114" s="156"/>
      <c r="AP114" s="156"/>
      <c r="AQ114" s="156"/>
      <c r="AR114" s="156"/>
      <c r="AS114" s="156"/>
      <c r="AT114" s="156"/>
      <c r="AU114" s="156"/>
      <c r="AV114" s="121"/>
      <c r="AW114" s="121"/>
      <c r="AX114" s="125"/>
      <c r="AY114" s="125"/>
      <c r="AZ114" s="125"/>
      <c r="BA114" s="125"/>
      <c r="BB114" s="125"/>
      <c r="BC114" s="125"/>
      <c r="BD114" s="125"/>
    </row>
    <row r="115" spans="1:56" ht="20.25" customHeight="1" x14ac:dyDescent="0.15">
      <c r="A115" s="125"/>
      <c r="B115" s="121"/>
      <c r="C115" s="121" t="s">
        <v>182</v>
      </c>
      <c r="D115" s="155"/>
      <c r="E115" s="155"/>
      <c r="F115" s="156"/>
      <c r="G115" s="156"/>
      <c r="H115" s="156"/>
      <c r="I115" s="156"/>
      <c r="J115" s="156"/>
      <c r="K115" s="156"/>
      <c r="L115" s="156"/>
      <c r="M115" s="156"/>
      <c r="N115" s="156"/>
      <c r="O115" s="156"/>
      <c r="P115" s="156"/>
      <c r="Q115" s="156" t="s">
        <v>183</v>
      </c>
      <c r="R115" s="156"/>
      <c r="S115" s="156"/>
      <c r="T115" s="156"/>
      <c r="U115" s="156"/>
      <c r="V115" s="156"/>
      <c r="W115" s="156"/>
      <c r="X115" s="156"/>
      <c r="Y115" s="156"/>
      <c r="Z115" s="156"/>
      <c r="AA115" s="157"/>
      <c r="AB115" s="156"/>
      <c r="AC115" s="156"/>
      <c r="AD115" s="156"/>
      <c r="AE115" s="156"/>
      <c r="AF115" s="156"/>
      <c r="AG115" s="156"/>
      <c r="AH115" s="156"/>
      <c r="AI115" s="156" t="s">
        <v>184</v>
      </c>
      <c r="AJ115" s="156"/>
      <c r="AK115" s="156"/>
      <c r="AL115" s="156"/>
      <c r="AM115" s="156"/>
      <c r="AN115" s="156"/>
      <c r="AO115" s="158"/>
      <c r="AP115" s="158"/>
      <c r="AQ115" s="158"/>
      <c r="AR115" s="158"/>
      <c r="AS115" s="159"/>
      <c r="AT115" s="158"/>
      <c r="AU115" s="158"/>
      <c r="AV115" s="158"/>
      <c r="AW115" s="158"/>
      <c r="AX115" s="125"/>
      <c r="AY115" s="125"/>
      <c r="AZ115" s="125"/>
      <c r="BA115" s="125"/>
      <c r="BB115" s="125"/>
      <c r="BC115" s="125"/>
      <c r="BD115" s="125"/>
    </row>
    <row r="116" spans="1:56" ht="20.25" customHeight="1" x14ac:dyDescent="0.15">
      <c r="A116" s="125"/>
      <c r="B116" s="121"/>
      <c r="C116" s="121" t="s">
        <v>185</v>
      </c>
      <c r="D116" s="155"/>
      <c r="E116" s="155"/>
      <c r="F116" s="156"/>
      <c r="G116" s="156"/>
      <c r="H116" s="156"/>
      <c r="I116" s="156"/>
      <c r="J116" s="156"/>
      <c r="K116" s="156"/>
      <c r="L116" s="827" t="s">
        <v>186</v>
      </c>
      <c r="M116" s="827"/>
      <c r="N116" s="156"/>
      <c r="O116" s="156"/>
      <c r="P116" s="156"/>
      <c r="Q116" s="156"/>
      <c r="R116" s="828" t="s">
        <v>187</v>
      </c>
      <c r="S116" s="828"/>
      <c r="T116" s="828" t="s">
        <v>188</v>
      </c>
      <c r="U116" s="828"/>
      <c r="V116" s="828"/>
      <c r="W116" s="828"/>
      <c r="X116" s="156"/>
      <c r="Y116" s="829" t="s">
        <v>189</v>
      </c>
      <c r="Z116" s="829"/>
      <c r="AA116" s="829"/>
      <c r="AB116" s="829"/>
      <c r="AC116" s="121"/>
      <c r="AD116" s="121"/>
      <c r="AE116" s="181" t="s">
        <v>190</v>
      </c>
      <c r="AF116" s="181"/>
      <c r="AG116" s="156"/>
      <c r="AH116" s="156"/>
      <c r="AI116" s="801" t="s">
        <v>191</v>
      </c>
      <c r="AJ116" s="802"/>
      <c r="AK116" s="801" t="s">
        <v>192</v>
      </c>
      <c r="AL116" s="830"/>
      <c r="AM116" s="830"/>
      <c r="AN116" s="802"/>
      <c r="AO116" s="158"/>
      <c r="AP116" s="158"/>
      <c r="AQ116" s="158"/>
      <c r="AR116" s="158"/>
      <c r="AS116" s="820"/>
      <c r="AT116" s="820"/>
      <c r="AU116" s="158"/>
      <c r="AV116" s="158"/>
      <c r="AW116" s="158"/>
      <c r="AX116" s="125"/>
      <c r="AY116" s="125"/>
      <c r="AZ116" s="125"/>
      <c r="BA116" s="125"/>
      <c r="BB116" s="125"/>
      <c r="BC116" s="125"/>
      <c r="BD116" s="125"/>
    </row>
    <row r="117" spans="1:56" ht="20.25" customHeight="1" x14ac:dyDescent="0.15">
      <c r="A117" s="125"/>
      <c r="B117" s="121"/>
      <c r="C117" s="877"/>
      <c r="D117" s="877"/>
      <c r="E117" s="877"/>
      <c r="F117" s="878">
        <f>IF(AB2=1,10,IF(AB2=2,11,IF(AB2=3,12,AB2-3)))</f>
        <v>1</v>
      </c>
      <c r="G117" s="878"/>
      <c r="H117" s="878">
        <f>IF(AB2=1,11,IF(AB2=2,12,AB2-2))</f>
        <v>2</v>
      </c>
      <c r="I117" s="878"/>
      <c r="J117" s="878">
        <f>IF(AB2=1,12,AB2-1)</f>
        <v>3</v>
      </c>
      <c r="K117" s="878"/>
      <c r="L117" s="879" t="s">
        <v>193</v>
      </c>
      <c r="M117" s="879"/>
      <c r="N117" s="156"/>
      <c r="O117" s="156"/>
      <c r="P117" s="156"/>
      <c r="Q117" s="156"/>
      <c r="R117" s="826"/>
      <c r="S117" s="826"/>
      <c r="T117" s="826" t="s">
        <v>194</v>
      </c>
      <c r="U117" s="826"/>
      <c r="V117" s="826" t="s">
        <v>195</v>
      </c>
      <c r="W117" s="826"/>
      <c r="X117" s="156"/>
      <c r="Y117" s="826" t="s">
        <v>194</v>
      </c>
      <c r="Z117" s="826"/>
      <c r="AA117" s="826" t="s">
        <v>195</v>
      </c>
      <c r="AB117" s="826"/>
      <c r="AC117" s="121"/>
      <c r="AD117" s="121"/>
      <c r="AE117" s="181" t="s">
        <v>196</v>
      </c>
      <c r="AF117" s="181"/>
      <c r="AG117" s="156"/>
      <c r="AH117" s="156"/>
      <c r="AI117" s="801" t="s">
        <v>251</v>
      </c>
      <c r="AJ117" s="802"/>
      <c r="AK117" s="801" t="s">
        <v>198</v>
      </c>
      <c r="AL117" s="830"/>
      <c r="AM117" s="830"/>
      <c r="AN117" s="802"/>
      <c r="AO117" s="161"/>
      <c r="AP117" s="161"/>
      <c r="AQ117" s="158"/>
      <c r="AR117" s="162"/>
      <c r="AS117" s="831"/>
      <c r="AT117" s="831"/>
      <c r="AU117" s="158"/>
      <c r="AV117" s="158"/>
      <c r="AW117" s="158"/>
      <c r="AX117" s="125"/>
      <c r="AY117" s="125"/>
      <c r="AZ117" s="125"/>
      <c r="BA117" s="125"/>
      <c r="BB117" s="125"/>
      <c r="BC117" s="125"/>
      <c r="BD117" s="125"/>
    </row>
    <row r="118" spans="1:56" ht="20.25" customHeight="1" x14ac:dyDescent="0.15">
      <c r="A118" s="125"/>
      <c r="B118" s="121"/>
      <c r="C118" s="877" t="s">
        <v>199</v>
      </c>
      <c r="D118" s="877"/>
      <c r="E118" s="877"/>
      <c r="F118" s="840"/>
      <c r="G118" s="840"/>
      <c r="H118" s="840"/>
      <c r="I118" s="840"/>
      <c r="J118" s="840"/>
      <c r="K118" s="840"/>
      <c r="L118" s="841">
        <f>SUM(F118:K118)</f>
        <v>0</v>
      </c>
      <c r="M118" s="841"/>
      <c r="N118" s="156"/>
      <c r="O118" s="156"/>
      <c r="P118" s="156"/>
      <c r="Q118" s="156"/>
      <c r="R118" s="801" t="s">
        <v>251</v>
      </c>
      <c r="S118" s="802"/>
      <c r="T118" s="880">
        <f>SUMIFS($AU$13:$AV$112,$C$13:$D$112,"訪問介護員",$E$13:$F$112,"A")+SUMIFS($AU$13:$AV$112,$C$13:$D$112,"サービス提供責任者",$E$13:$F$112,"A")</f>
        <v>0</v>
      </c>
      <c r="U118" s="881"/>
      <c r="V118" s="835">
        <f>SUMIFS($AW$13:$AX$112,$C$13:$D$112,"訪問介護員",$E$13:$F$112,"A")+SUMIFS($AW$13:$AX$112,$C$13:$D$112,"サービス提供責任者",$E$13:$F$112,"A")</f>
        <v>0</v>
      </c>
      <c r="W118" s="836"/>
      <c r="X118" s="182"/>
      <c r="Y118" s="875">
        <v>0</v>
      </c>
      <c r="Z118" s="876"/>
      <c r="AA118" s="875">
        <v>0</v>
      </c>
      <c r="AB118" s="876"/>
      <c r="AC118" s="183"/>
      <c r="AD118" s="183"/>
      <c r="AE118" s="875">
        <v>0</v>
      </c>
      <c r="AF118" s="876"/>
      <c r="AG118" s="156"/>
      <c r="AH118" s="156"/>
      <c r="AI118" s="801" t="s">
        <v>252</v>
      </c>
      <c r="AJ118" s="802"/>
      <c r="AK118" s="801" t="s">
        <v>202</v>
      </c>
      <c r="AL118" s="830"/>
      <c r="AM118" s="830"/>
      <c r="AN118" s="802"/>
      <c r="AO118" s="162"/>
      <c r="AP118" s="158"/>
      <c r="AQ118" s="832"/>
      <c r="AR118" s="832"/>
      <c r="AS118" s="832"/>
      <c r="AT118" s="832"/>
      <c r="AU118" s="158"/>
      <c r="AV118" s="158"/>
      <c r="AW118" s="158"/>
      <c r="AX118" s="125"/>
      <c r="AY118" s="125"/>
      <c r="AZ118" s="125"/>
      <c r="BA118" s="125"/>
      <c r="BB118" s="125"/>
      <c r="BC118" s="125"/>
      <c r="BD118" s="125"/>
    </row>
    <row r="119" spans="1:56" ht="20.25" customHeight="1" x14ac:dyDescent="0.15">
      <c r="A119" s="125"/>
      <c r="B119" s="121"/>
      <c r="C119" s="877" t="s">
        <v>203</v>
      </c>
      <c r="D119" s="877"/>
      <c r="E119" s="877"/>
      <c r="F119" s="840"/>
      <c r="G119" s="840"/>
      <c r="H119" s="840"/>
      <c r="I119" s="840"/>
      <c r="J119" s="840"/>
      <c r="K119" s="840"/>
      <c r="L119" s="841">
        <f>SUM(F119:K119)</f>
        <v>0</v>
      </c>
      <c r="M119" s="841"/>
      <c r="N119" s="156"/>
      <c r="O119" s="156"/>
      <c r="P119" s="156"/>
      <c r="Q119" s="156"/>
      <c r="R119" s="801" t="s">
        <v>252</v>
      </c>
      <c r="S119" s="802"/>
      <c r="T119" s="880">
        <f>SUMIFS($AU$13:$AV$112,$C$13:$D$112,"訪問介護員",$E$13:$F$112,"B")+SUMIFS($AU$13:$AV$112,$C$13:$D$112,"サービス提供責任者",$E$13:$F$112,"B")</f>
        <v>0</v>
      </c>
      <c r="U119" s="881"/>
      <c r="V119" s="835">
        <f>SUMIFS($AW$13:$AX$112,$C$13:$D$112,"訪問介護員",$E$13:$F$112,"B")+SUMIFS($AW$13:$AX$112,$C$13:$D$112,"サービス提供責任者",$E$13:$F$112,"B")</f>
        <v>0</v>
      </c>
      <c r="W119" s="836"/>
      <c r="X119" s="182"/>
      <c r="Y119" s="875">
        <v>0</v>
      </c>
      <c r="Z119" s="876"/>
      <c r="AA119" s="875">
        <v>0</v>
      </c>
      <c r="AB119" s="876"/>
      <c r="AC119" s="183"/>
      <c r="AD119" s="183"/>
      <c r="AE119" s="875">
        <v>0</v>
      </c>
      <c r="AF119" s="876"/>
      <c r="AG119" s="156"/>
      <c r="AH119" s="156"/>
      <c r="AI119" s="801" t="s">
        <v>253</v>
      </c>
      <c r="AJ119" s="802"/>
      <c r="AK119" s="801" t="s">
        <v>206</v>
      </c>
      <c r="AL119" s="830"/>
      <c r="AM119" s="830"/>
      <c r="AN119" s="802"/>
      <c r="AO119" s="162"/>
      <c r="AP119" s="158"/>
      <c r="AQ119" s="837"/>
      <c r="AR119" s="837"/>
      <c r="AS119" s="837"/>
      <c r="AT119" s="837"/>
      <c r="AU119" s="158"/>
      <c r="AV119" s="158"/>
      <c r="AW119" s="158"/>
      <c r="AX119" s="125"/>
      <c r="AY119" s="125"/>
      <c r="AZ119" s="125"/>
      <c r="BA119" s="125"/>
      <c r="BB119" s="125"/>
      <c r="BC119" s="125"/>
      <c r="BD119" s="125"/>
    </row>
    <row r="120" spans="1:56" ht="20.25" customHeight="1" x14ac:dyDescent="0.15">
      <c r="A120" s="125"/>
      <c r="B120" s="121"/>
      <c r="C120" s="877" t="s">
        <v>193</v>
      </c>
      <c r="D120" s="877"/>
      <c r="E120" s="877"/>
      <c r="F120" s="841">
        <f>SUM(F118:G119)</f>
        <v>0</v>
      </c>
      <c r="G120" s="841"/>
      <c r="H120" s="841">
        <f>SUM(H118:I119)</f>
        <v>0</v>
      </c>
      <c r="I120" s="841"/>
      <c r="J120" s="841">
        <f>SUM(J118:K119)</f>
        <v>0</v>
      </c>
      <c r="K120" s="841"/>
      <c r="L120" s="841">
        <f>SUM(L118:M119)</f>
        <v>0</v>
      </c>
      <c r="M120" s="841"/>
      <c r="N120" s="156"/>
      <c r="O120" s="156"/>
      <c r="P120" s="156"/>
      <c r="Q120" s="156"/>
      <c r="R120" s="801" t="s">
        <v>254</v>
      </c>
      <c r="S120" s="802"/>
      <c r="T120" s="880">
        <f>SUMIFS($AU$13:$AV$112,$C$13:$D$112,"訪問介護員",$E$13:$F$112,"C")+SUMIFS($AU$13:$AV$112,$C$13:$D$112,"サービス提供責任者",$E$13:$F$112,"C")</f>
        <v>0</v>
      </c>
      <c r="U120" s="881"/>
      <c r="V120" s="835">
        <f>SUMIFS($AW$13:$AX$112,$C$13:$D$112,"訪問介護員",$E$13:$F$112,"C")+SUMIFS($AW$13:$AX$112,$C$13:$D$112,"サービス提供責任者",$E$13:$F$112,"C")</f>
        <v>0</v>
      </c>
      <c r="W120" s="836"/>
      <c r="X120" s="182"/>
      <c r="Y120" s="875">
        <v>0</v>
      </c>
      <c r="Z120" s="876"/>
      <c r="AA120" s="833">
        <v>0</v>
      </c>
      <c r="AB120" s="834"/>
      <c r="AC120" s="183"/>
      <c r="AD120" s="183"/>
      <c r="AE120" s="880" t="s">
        <v>255</v>
      </c>
      <c r="AF120" s="881"/>
      <c r="AG120" s="156"/>
      <c r="AH120" s="156"/>
      <c r="AI120" s="801" t="s">
        <v>256</v>
      </c>
      <c r="AJ120" s="802"/>
      <c r="AK120" s="801" t="s">
        <v>210</v>
      </c>
      <c r="AL120" s="830"/>
      <c r="AM120" s="830"/>
      <c r="AN120" s="802"/>
      <c r="AO120" s="163"/>
      <c r="AP120" s="158"/>
      <c r="AQ120" s="846"/>
      <c r="AR120" s="846"/>
      <c r="AS120" s="847"/>
      <c r="AT120" s="847"/>
      <c r="AU120" s="158"/>
      <c r="AV120" s="158"/>
      <c r="AW120" s="158"/>
      <c r="AX120" s="125"/>
      <c r="AY120" s="125"/>
      <c r="AZ120" s="125"/>
      <c r="BA120" s="125"/>
      <c r="BB120" s="125"/>
      <c r="BC120" s="125"/>
      <c r="BD120" s="125"/>
    </row>
    <row r="121" spans="1:56" ht="20.25" customHeight="1" x14ac:dyDescent="0.15">
      <c r="A121" s="125"/>
      <c r="B121" s="121"/>
      <c r="C121" s="121" t="s">
        <v>185</v>
      </c>
      <c r="L121" s="181" t="s">
        <v>211</v>
      </c>
      <c r="M121" s="164"/>
      <c r="N121" s="828"/>
      <c r="O121" s="828"/>
      <c r="P121" s="156"/>
      <c r="Q121" s="156"/>
      <c r="R121" s="801" t="s">
        <v>257</v>
      </c>
      <c r="S121" s="802"/>
      <c r="T121" s="880">
        <f>SUMIFS($AU$13:$AV$112,$C$13:$D$112,"訪問介護員",$E$13:$F$112,"D")+SUMIFS($AU$13:$AV$112,$C$13:$D$112,"サービス提供責任者",$E$13:$F$112,"D")</f>
        <v>0</v>
      </c>
      <c r="U121" s="881"/>
      <c r="V121" s="835">
        <f>SUMIFS($AW$13:$AX$112,$C$13:$D$112,"訪問介護員",$E$13:$F$112,"D")+SUMIFS($AW$13:$AX$112,$C$13:$D$112,"サービス提供責任者",$E$13:$F$112,"D")</f>
        <v>0</v>
      </c>
      <c r="W121" s="836"/>
      <c r="X121" s="182"/>
      <c r="Y121" s="875">
        <v>0</v>
      </c>
      <c r="Z121" s="876"/>
      <c r="AA121" s="833">
        <v>0</v>
      </c>
      <c r="AB121" s="834"/>
      <c r="AC121" s="183"/>
      <c r="AD121" s="183"/>
      <c r="AE121" s="880" t="s">
        <v>258</v>
      </c>
      <c r="AF121" s="881"/>
      <c r="AG121" s="156"/>
      <c r="AH121" s="156"/>
      <c r="AI121" s="156"/>
      <c r="AJ121" s="837"/>
      <c r="AK121" s="837"/>
      <c r="AL121" s="846"/>
      <c r="AM121" s="846"/>
      <c r="AN121" s="847"/>
      <c r="AO121" s="847"/>
      <c r="AP121" s="158"/>
      <c r="AQ121" s="846"/>
      <c r="AR121" s="846"/>
      <c r="AS121" s="847"/>
      <c r="AT121" s="847"/>
      <c r="AU121" s="158"/>
      <c r="AV121" s="158"/>
      <c r="AW121" s="158"/>
      <c r="AX121" s="127"/>
      <c r="AY121" s="127"/>
      <c r="AZ121" s="125"/>
      <c r="BA121" s="125"/>
      <c r="BB121" s="125"/>
      <c r="BC121" s="125"/>
      <c r="BD121" s="125"/>
    </row>
    <row r="122" spans="1:56" ht="20.25" customHeight="1" x14ac:dyDescent="0.15">
      <c r="A122" s="125"/>
      <c r="B122" s="121"/>
      <c r="D122" s="121"/>
      <c r="E122" s="121"/>
      <c r="F122" s="121"/>
      <c r="G122" s="121"/>
      <c r="H122" s="121"/>
      <c r="I122" s="121"/>
      <c r="J122" s="121"/>
      <c r="K122" s="121"/>
      <c r="L122" s="850">
        <f>L120/3</f>
        <v>0</v>
      </c>
      <c r="M122" s="850"/>
      <c r="N122" s="121"/>
      <c r="O122" s="121"/>
      <c r="P122" s="156"/>
      <c r="Q122" s="156"/>
      <c r="R122" s="801" t="s">
        <v>193</v>
      </c>
      <c r="S122" s="802"/>
      <c r="T122" s="880">
        <f>SUM(T118:U121)</f>
        <v>0</v>
      </c>
      <c r="U122" s="881"/>
      <c r="V122" s="835">
        <f>SUM(V118:W121)</f>
        <v>0</v>
      </c>
      <c r="W122" s="836"/>
      <c r="X122" s="182"/>
      <c r="Y122" s="880">
        <f>SUM(Y118:Z121)</f>
        <v>0</v>
      </c>
      <c r="Z122" s="881"/>
      <c r="AA122" s="880">
        <f>SUM(AA118:AB121)</f>
        <v>0</v>
      </c>
      <c r="AB122" s="881"/>
      <c r="AC122" s="183"/>
      <c r="AD122" s="183"/>
      <c r="AE122" s="880">
        <f>SUM(AE118:AF119)</f>
        <v>0</v>
      </c>
      <c r="AF122" s="881"/>
      <c r="AG122" s="156"/>
      <c r="AH122" s="156"/>
      <c r="AI122" s="156"/>
      <c r="AJ122" s="837"/>
      <c r="AK122" s="837"/>
      <c r="AL122" s="846"/>
      <c r="AM122" s="846"/>
      <c r="AN122" s="874"/>
      <c r="AO122" s="874"/>
      <c r="AP122" s="158"/>
      <c r="AQ122" s="184"/>
      <c r="AR122" s="184"/>
      <c r="AS122" s="847"/>
      <c r="AT122" s="847"/>
      <c r="AU122" s="158"/>
      <c r="AV122" s="158"/>
      <c r="AW122" s="158"/>
      <c r="AX122" s="127"/>
      <c r="AY122" s="127"/>
      <c r="AZ122" s="125"/>
      <c r="BA122" s="125"/>
      <c r="BB122" s="125"/>
      <c r="BC122" s="125"/>
      <c r="BD122" s="125"/>
    </row>
    <row r="123" spans="1:56" ht="20.25" customHeight="1" x14ac:dyDescent="0.15">
      <c r="A123" s="125"/>
      <c r="B123" s="121"/>
      <c r="C123" s="121"/>
      <c r="D123" s="121"/>
      <c r="E123" s="121"/>
      <c r="F123" s="121"/>
      <c r="G123" s="121"/>
      <c r="H123" s="121"/>
      <c r="I123" s="121"/>
      <c r="J123" s="121"/>
      <c r="K123" s="121"/>
      <c r="N123" s="121"/>
      <c r="O123" s="121"/>
      <c r="P123" s="156"/>
      <c r="Q123" s="156"/>
      <c r="R123" s="156"/>
      <c r="S123" s="156"/>
      <c r="T123" s="156"/>
      <c r="U123" s="156"/>
      <c r="V123" s="156"/>
      <c r="W123" s="156"/>
      <c r="X123" s="156"/>
      <c r="Y123" s="156"/>
      <c r="Z123" s="156"/>
      <c r="AA123" s="157"/>
      <c r="AB123" s="156"/>
      <c r="AC123" s="156"/>
      <c r="AD123" s="156"/>
      <c r="AE123" s="156"/>
      <c r="AF123" s="156"/>
      <c r="AG123" s="156"/>
      <c r="AH123" s="156"/>
      <c r="AI123" s="156"/>
      <c r="AJ123" s="158"/>
      <c r="AK123" s="158"/>
      <c r="AL123" s="158"/>
      <c r="AM123" s="158"/>
      <c r="AN123" s="158"/>
      <c r="AO123" s="158"/>
      <c r="AP123" s="158"/>
      <c r="AQ123" s="158"/>
      <c r="AR123" s="158"/>
      <c r="AS123" s="159"/>
      <c r="AT123" s="158"/>
      <c r="AU123" s="158"/>
      <c r="AV123" s="158"/>
      <c r="AW123" s="158"/>
      <c r="AX123" s="127"/>
      <c r="AY123" s="127"/>
      <c r="AZ123" s="125"/>
      <c r="BA123" s="125"/>
      <c r="BB123" s="125"/>
      <c r="BC123" s="125"/>
      <c r="BD123" s="125"/>
    </row>
    <row r="124" spans="1:56" ht="20.25" customHeight="1" x14ac:dyDescent="0.15">
      <c r="A124" s="125"/>
      <c r="B124" s="121"/>
      <c r="C124" s="121"/>
      <c r="D124" s="121"/>
      <c r="E124" s="121"/>
      <c r="F124" s="121"/>
      <c r="G124" s="121"/>
      <c r="H124" s="121"/>
      <c r="I124" s="121"/>
      <c r="J124" s="121"/>
      <c r="K124" s="121"/>
      <c r="L124" s="121"/>
      <c r="M124" s="121"/>
      <c r="N124" s="121"/>
      <c r="O124" s="121"/>
      <c r="P124" s="156"/>
      <c r="Q124" s="156"/>
      <c r="R124" s="157" t="s">
        <v>214</v>
      </c>
      <c r="S124" s="156"/>
      <c r="T124" s="156"/>
      <c r="U124" s="156"/>
      <c r="V124" s="156"/>
      <c r="W124" s="156"/>
      <c r="X124" s="164" t="s">
        <v>215</v>
      </c>
      <c r="Y124" s="872" t="s">
        <v>216</v>
      </c>
      <c r="Z124" s="873"/>
      <c r="AA124" s="165"/>
      <c r="AB124" s="164"/>
      <c r="AC124" s="156"/>
      <c r="AD124" s="156"/>
      <c r="AE124" s="156"/>
      <c r="AF124" s="156"/>
      <c r="AG124" s="156"/>
      <c r="AH124" s="156"/>
      <c r="AI124" s="156"/>
      <c r="AJ124" s="159"/>
      <c r="AK124" s="158"/>
      <c r="AL124" s="158"/>
      <c r="AM124" s="158"/>
      <c r="AN124" s="158"/>
      <c r="AO124" s="158"/>
      <c r="AP124" s="158"/>
      <c r="AQ124" s="185"/>
      <c r="AR124" s="185"/>
      <c r="AS124" s="166"/>
      <c r="AT124" s="166"/>
      <c r="AU124" s="158"/>
      <c r="AV124" s="158"/>
      <c r="AW124" s="158"/>
      <c r="AX124" s="127"/>
      <c r="AY124" s="127"/>
      <c r="AZ124" s="125"/>
      <c r="BA124" s="125"/>
      <c r="BB124" s="125"/>
      <c r="BC124" s="125"/>
      <c r="BD124" s="125"/>
    </row>
    <row r="125" spans="1:56" ht="20.25" customHeight="1" x14ac:dyDescent="0.2">
      <c r="A125" s="125"/>
      <c r="B125" s="121"/>
      <c r="C125" s="100"/>
      <c r="D125" s="155"/>
      <c r="E125" s="155"/>
      <c r="F125" s="156"/>
      <c r="G125" s="156"/>
      <c r="H125" s="156"/>
      <c r="I125" s="156"/>
      <c r="J125" s="156"/>
      <c r="K125" s="156"/>
      <c r="L125" s="167" t="s">
        <v>259</v>
      </c>
      <c r="M125" s="157"/>
      <c r="N125" s="157"/>
      <c r="O125" s="186"/>
      <c r="P125" s="156"/>
      <c r="Q125" s="156"/>
      <c r="R125" s="156" t="s">
        <v>218</v>
      </c>
      <c r="S125" s="156"/>
      <c r="T125" s="156"/>
      <c r="U125" s="156"/>
      <c r="V125" s="156"/>
      <c r="W125" s="156" t="s">
        <v>219</v>
      </c>
      <c r="X125" s="156"/>
      <c r="Y125" s="156"/>
      <c r="Z125" s="156"/>
      <c r="AA125" s="157"/>
      <c r="AB125" s="156"/>
      <c r="AC125" s="156"/>
      <c r="AD125" s="156"/>
      <c r="AE125" s="156"/>
      <c r="AF125" s="156"/>
      <c r="AG125" s="156"/>
      <c r="AH125" s="156"/>
      <c r="AI125" s="156"/>
      <c r="AJ125" s="158"/>
      <c r="AK125" s="158"/>
      <c r="AL125" s="158"/>
      <c r="AM125" s="158"/>
      <c r="AN125" s="158"/>
      <c r="AO125" s="158"/>
      <c r="AP125" s="158"/>
      <c r="AQ125" s="158"/>
      <c r="AR125" s="158"/>
      <c r="AS125" s="159"/>
      <c r="AT125" s="158"/>
      <c r="AU125" s="158"/>
      <c r="AV125" s="158"/>
      <c r="AW125" s="158"/>
      <c r="AX125" s="127"/>
      <c r="AY125" s="127"/>
      <c r="AZ125" s="125"/>
      <c r="BA125" s="125"/>
      <c r="BB125" s="125"/>
      <c r="BC125" s="125"/>
      <c r="BD125" s="125"/>
    </row>
    <row r="126" spans="1:56" ht="20.25" customHeight="1" x14ac:dyDescent="0.15">
      <c r="A126" s="125"/>
      <c r="B126" s="121"/>
      <c r="C126" s="187" t="s">
        <v>220</v>
      </c>
      <c r="D126" s="187"/>
      <c r="E126" s="156"/>
      <c r="F126" s="187" t="s">
        <v>260</v>
      </c>
      <c r="G126" s="187"/>
      <c r="H126" s="156"/>
      <c r="I126" s="170"/>
      <c r="J126" s="170"/>
      <c r="K126" s="156"/>
      <c r="L126" s="181" t="s">
        <v>222</v>
      </c>
      <c r="M126" s="181"/>
      <c r="N126" s="181"/>
      <c r="O126" s="156"/>
      <c r="P126" s="156"/>
      <c r="Q126" s="156"/>
      <c r="R126" s="156" t="str">
        <f>IF($Y$124="週","対象時間数（週平均）","対象時間数（当月合計）")</f>
        <v>対象時間数（週平均）</v>
      </c>
      <c r="S126" s="156"/>
      <c r="T126" s="156"/>
      <c r="U126" s="156"/>
      <c r="V126" s="156"/>
      <c r="W126" s="156" t="str">
        <f>IF($Y$124="週","週に勤務すべき時間数","当月に勤務すべき時間数")</f>
        <v>週に勤務すべき時間数</v>
      </c>
      <c r="X126" s="156"/>
      <c r="Y126" s="156"/>
      <c r="Z126" s="156"/>
      <c r="AA126" s="157"/>
      <c r="AB126" s="826" t="s">
        <v>223</v>
      </c>
      <c r="AC126" s="826"/>
      <c r="AD126" s="826"/>
      <c r="AE126" s="826"/>
      <c r="AF126" s="156"/>
      <c r="AG126" s="156"/>
      <c r="AH126" s="156"/>
      <c r="AI126" s="156"/>
      <c r="AJ126" s="158"/>
      <c r="AK126" s="158"/>
      <c r="AL126" s="158"/>
      <c r="AM126" s="158"/>
      <c r="AN126" s="158"/>
      <c r="AO126" s="158"/>
      <c r="AP126" s="158"/>
      <c r="AQ126" s="158"/>
      <c r="AR126" s="158"/>
      <c r="AS126" s="159"/>
      <c r="AT126" s="158"/>
      <c r="AU126" s="158"/>
      <c r="AV126" s="158"/>
      <c r="AW126" s="158"/>
      <c r="AX126" s="127"/>
      <c r="AY126" s="127"/>
      <c r="AZ126" s="125"/>
      <c r="BA126" s="125"/>
      <c r="BB126" s="125"/>
      <c r="BC126" s="125"/>
      <c r="BD126" s="125"/>
    </row>
    <row r="127" spans="1:56" ht="20.25" customHeight="1" x14ac:dyDescent="0.15">
      <c r="A127" s="125"/>
      <c r="B127" s="121"/>
      <c r="C127" s="851">
        <f>L122</f>
        <v>0</v>
      </c>
      <c r="D127" s="852"/>
      <c r="E127" s="160" t="s">
        <v>261</v>
      </c>
      <c r="F127" s="853">
        <v>40</v>
      </c>
      <c r="G127" s="854"/>
      <c r="H127" s="160" t="s">
        <v>228</v>
      </c>
      <c r="I127" s="855">
        <f>C127/F127</f>
        <v>0</v>
      </c>
      <c r="J127" s="856"/>
      <c r="K127" s="160" t="s">
        <v>262</v>
      </c>
      <c r="L127" s="857">
        <f>IF(C127&lt;40,1,ROUNDUP(I127,1))</f>
        <v>1</v>
      </c>
      <c r="M127" s="858"/>
      <c r="N127" s="859"/>
      <c r="O127" s="156"/>
      <c r="P127" s="156"/>
      <c r="Q127" s="156"/>
      <c r="R127" s="860">
        <f>IF($Y$124="週",AA122,Y122)</f>
        <v>0</v>
      </c>
      <c r="S127" s="861"/>
      <c r="T127" s="861"/>
      <c r="U127" s="862"/>
      <c r="V127" s="160" t="s">
        <v>224</v>
      </c>
      <c r="W127" s="801">
        <f>IF($Y$124="週",$AV$5,$AZ$5)</f>
        <v>40</v>
      </c>
      <c r="X127" s="830"/>
      <c r="Y127" s="830"/>
      <c r="Z127" s="802"/>
      <c r="AA127" s="160" t="s">
        <v>225</v>
      </c>
      <c r="AB127" s="863">
        <f>ROUNDDOWN(R127/W127,1)</f>
        <v>0</v>
      </c>
      <c r="AC127" s="864"/>
      <c r="AD127" s="864"/>
      <c r="AE127" s="865"/>
      <c r="AF127" s="156"/>
      <c r="AG127" s="156"/>
      <c r="AH127" s="156"/>
      <c r="AI127" s="156"/>
      <c r="AJ127" s="868"/>
      <c r="AK127" s="868"/>
      <c r="AL127" s="868"/>
      <c r="AM127" s="868"/>
      <c r="AN127" s="162"/>
      <c r="AO127" s="837"/>
      <c r="AP127" s="837"/>
      <c r="AQ127" s="837"/>
      <c r="AR127" s="837"/>
      <c r="AS127" s="162"/>
      <c r="AT127" s="820"/>
      <c r="AU127" s="820"/>
      <c r="AV127" s="820"/>
      <c r="AW127" s="820"/>
      <c r="AX127" s="127"/>
      <c r="AY127" s="127"/>
      <c r="AZ127" s="125"/>
      <c r="BA127" s="125"/>
      <c r="BB127" s="125"/>
      <c r="BC127" s="125"/>
      <c r="BD127" s="125"/>
    </row>
    <row r="128" spans="1:56" ht="20.25" customHeight="1" x14ac:dyDescent="0.15">
      <c r="A128" s="125"/>
      <c r="B128" s="121"/>
      <c r="C128" s="121"/>
      <c r="D128" s="156"/>
      <c r="E128" s="156"/>
      <c r="F128" s="156"/>
      <c r="G128" s="156"/>
      <c r="H128" s="156"/>
      <c r="I128" s="156"/>
      <c r="J128" s="156"/>
      <c r="K128" s="156"/>
      <c r="L128" s="156" t="s">
        <v>229</v>
      </c>
      <c r="M128" s="156"/>
      <c r="N128" s="156"/>
      <c r="O128" s="156"/>
      <c r="P128" s="156"/>
      <c r="Q128" s="156"/>
      <c r="R128" s="156"/>
      <c r="S128" s="156"/>
      <c r="T128" s="156"/>
      <c r="U128" s="156"/>
      <c r="V128" s="156"/>
      <c r="W128" s="156"/>
      <c r="X128" s="156"/>
      <c r="Y128" s="156"/>
      <c r="Z128" s="156"/>
      <c r="AA128" s="157"/>
      <c r="AB128" s="156" t="s">
        <v>230</v>
      </c>
      <c r="AC128" s="156"/>
      <c r="AD128" s="156"/>
      <c r="AE128" s="156"/>
      <c r="AF128" s="156"/>
      <c r="AG128" s="156"/>
      <c r="AH128" s="156"/>
      <c r="AI128" s="156"/>
      <c r="AJ128" s="158"/>
      <c r="AK128" s="158"/>
      <c r="AL128" s="158"/>
      <c r="AM128" s="158"/>
      <c r="AN128" s="158"/>
      <c r="AO128" s="158"/>
      <c r="AP128" s="158"/>
      <c r="AQ128" s="158"/>
      <c r="AR128" s="158"/>
      <c r="AS128" s="159"/>
      <c r="AT128" s="158"/>
      <c r="AU128" s="158"/>
      <c r="AV128" s="158"/>
      <c r="AW128" s="158"/>
      <c r="AX128" s="127"/>
      <c r="AY128" s="127"/>
      <c r="AZ128" s="125"/>
      <c r="BA128" s="125"/>
      <c r="BB128" s="125"/>
      <c r="BC128" s="125"/>
      <c r="BD128" s="125"/>
    </row>
    <row r="129" spans="1:58" ht="20.25" customHeight="1" x14ac:dyDescent="0.15">
      <c r="A129" s="125"/>
      <c r="B129" s="121"/>
      <c r="C129" s="121" t="s">
        <v>231</v>
      </c>
      <c r="D129" s="156"/>
      <c r="E129" s="156"/>
      <c r="F129" s="156"/>
      <c r="G129" s="156"/>
      <c r="H129" s="156"/>
      <c r="I129" s="156"/>
      <c r="J129" s="156"/>
      <c r="K129" s="156"/>
      <c r="L129" s="156"/>
      <c r="M129" s="156"/>
      <c r="N129" s="156"/>
      <c r="O129" s="156"/>
      <c r="P129" s="156"/>
      <c r="Q129" s="156"/>
      <c r="R129" s="156" t="s">
        <v>232</v>
      </c>
      <c r="S129" s="156"/>
      <c r="T129" s="156"/>
      <c r="U129" s="156"/>
      <c r="V129" s="156"/>
      <c r="W129" s="156"/>
      <c r="X129" s="156"/>
      <c r="Y129" s="156"/>
      <c r="Z129" s="156"/>
      <c r="AA129" s="157"/>
      <c r="AB129" s="156"/>
      <c r="AC129" s="156"/>
      <c r="AD129" s="156"/>
      <c r="AE129" s="156"/>
      <c r="AF129" s="156"/>
      <c r="AG129" s="156"/>
      <c r="AH129" s="156"/>
      <c r="AI129" s="156"/>
      <c r="AJ129" s="156"/>
      <c r="AK129" s="171"/>
      <c r="AL129" s="172"/>
      <c r="AM129" s="172"/>
      <c r="AN129" s="156"/>
      <c r="AO129" s="156"/>
      <c r="AP129" s="156"/>
      <c r="AQ129" s="156"/>
      <c r="AR129" s="156"/>
      <c r="AS129" s="156"/>
      <c r="AT129" s="156"/>
      <c r="AU129" s="156"/>
      <c r="AV129" s="121"/>
      <c r="AW129" s="121"/>
      <c r="AX129" s="127"/>
      <c r="AY129" s="127"/>
      <c r="AZ129" s="125"/>
      <c r="BA129" s="125"/>
      <c r="BB129" s="125"/>
      <c r="BC129" s="125"/>
      <c r="BD129" s="125"/>
    </row>
    <row r="130" spans="1:58" ht="20.25" customHeight="1" x14ac:dyDescent="0.15">
      <c r="A130" s="125"/>
      <c r="B130" s="121"/>
      <c r="C130" s="121"/>
      <c r="D130" s="156" t="s">
        <v>233</v>
      </c>
      <c r="E130" s="156"/>
      <c r="F130" s="156"/>
      <c r="G130" s="156"/>
      <c r="H130" s="156"/>
      <c r="I130" s="156"/>
      <c r="J130" s="156"/>
      <c r="K130" s="156"/>
      <c r="L130" s="156"/>
      <c r="M130" s="156"/>
      <c r="N130" s="156"/>
      <c r="O130" s="156"/>
      <c r="P130" s="156"/>
      <c r="Q130" s="156"/>
      <c r="R130" s="156" t="s">
        <v>190</v>
      </c>
      <c r="S130" s="156"/>
      <c r="T130" s="156"/>
      <c r="U130" s="156"/>
      <c r="V130" s="156"/>
      <c r="W130" s="156"/>
      <c r="X130" s="156"/>
      <c r="Y130" s="156"/>
      <c r="Z130" s="156"/>
      <c r="AA130" s="157"/>
      <c r="AB130" s="160"/>
      <c r="AC130" s="160"/>
      <c r="AD130" s="160"/>
      <c r="AE130" s="160"/>
      <c r="AF130" s="156"/>
      <c r="AG130" s="156"/>
      <c r="AH130" s="156"/>
      <c r="AI130" s="156"/>
      <c r="AJ130" s="156"/>
      <c r="AK130" s="171"/>
      <c r="AL130" s="172"/>
      <c r="AM130" s="172"/>
      <c r="AN130" s="156"/>
      <c r="AO130" s="156"/>
      <c r="AP130" s="156"/>
      <c r="AQ130" s="156"/>
      <c r="AR130" s="156"/>
      <c r="AS130" s="156"/>
      <c r="AT130" s="156"/>
      <c r="AU130" s="156"/>
      <c r="AV130" s="121"/>
      <c r="AW130" s="121"/>
      <c r="AX130" s="127"/>
      <c r="AY130" s="127"/>
      <c r="AZ130" s="125"/>
      <c r="BA130" s="125"/>
      <c r="BB130" s="125"/>
      <c r="BC130" s="125"/>
      <c r="BD130" s="125"/>
    </row>
    <row r="131" spans="1:58" ht="20.25" customHeight="1" x14ac:dyDescent="0.15">
      <c r="A131" s="125"/>
      <c r="B131" s="121"/>
      <c r="C131" s="121" t="s">
        <v>234</v>
      </c>
      <c r="D131" s="156"/>
      <c r="E131" s="156"/>
      <c r="F131" s="156"/>
      <c r="G131" s="156"/>
      <c r="H131" s="156"/>
      <c r="I131" s="156"/>
      <c r="J131" s="156"/>
      <c r="K131" s="156"/>
      <c r="L131" s="156"/>
      <c r="M131" s="156"/>
      <c r="N131" s="156"/>
      <c r="O131" s="156"/>
      <c r="P131" s="156"/>
      <c r="Q131" s="156"/>
      <c r="R131" s="121" t="s">
        <v>235</v>
      </c>
      <c r="S131" s="121"/>
      <c r="T131" s="121"/>
      <c r="U131" s="121"/>
      <c r="V131" s="121"/>
      <c r="W131" s="156" t="s">
        <v>236</v>
      </c>
      <c r="X131" s="121"/>
      <c r="Y131" s="121"/>
      <c r="Z131" s="121"/>
      <c r="AA131" s="121"/>
      <c r="AB131" s="826" t="s">
        <v>193</v>
      </c>
      <c r="AC131" s="826"/>
      <c r="AD131" s="826"/>
      <c r="AE131" s="826"/>
      <c r="AF131" s="156"/>
      <c r="AG131" s="156"/>
      <c r="AH131" s="156"/>
      <c r="AI131" s="156"/>
      <c r="AJ131" s="156"/>
      <c r="AK131" s="171"/>
      <c r="AL131" s="172"/>
      <c r="AM131" s="172"/>
      <c r="AN131" s="156"/>
      <c r="AO131" s="156"/>
      <c r="AP131" s="156"/>
      <c r="AQ131" s="156"/>
      <c r="AR131" s="156"/>
      <c r="AS131" s="156"/>
      <c r="AT131" s="156"/>
      <c r="AU131" s="156"/>
      <c r="AV131" s="121"/>
      <c r="AW131" s="121"/>
      <c r="AX131" s="127"/>
      <c r="AY131" s="127"/>
      <c r="AZ131" s="125"/>
      <c r="BA131" s="125"/>
      <c r="BB131" s="125"/>
      <c r="BC131" s="125"/>
      <c r="BD131" s="125"/>
    </row>
    <row r="132" spans="1:58" ht="20.25" customHeight="1" x14ac:dyDescent="0.15">
      <c r="A132" s="125"/>
      <c r="B132" s="121"/>
      <c r="C132" s="121" t="s">
        <v>237</v>
      </c>
      <c r="D132" s="156"/>
      <c r="E132" s="156"/>
      <c r="F132" s="156"/>
      <c r="G132" s="156"/>
      <c r="H132" s="156"/>
      <c r="I132" s="156"/>
      <c r="J132" s="156"/>
      <c r="K132" s="156"/>
      <c r="L132" s="156"/>
      <c r="M132" s="156"/>
      <c r="N132" s="156"/>
      <c r="O132" s="156"/>
      <c r="P132" s="156"/>
      <c r="Q132" s="156"/>
      <c r="R132" s="860">
        <f>AE122</f>
        <v>0</v>
      </c>
      <c r="S132" s="861"/>
      <c r="T132" s="861"/>
      <c r="U132" s="862"/>
      <c r="V132" s="160" t="s">
        <v>263</v>
      </c>
      <c r="W132" s="863">
        <f>AB127</f>
        <v>0</v>
      </c>
      <c r="X132" s="864"/>
      <c r="Y132" s="864"/>
      <c r="Z132" s="865"/>
      <c r="AA132" s="160" t="s">
        <v>264</v>
      </c>
      <c r="AB132" s="869">
        <f>ROUNDDOWN(R132+W132,1)</f>
        <v>0</v>
      </c>
      <c r="AC132" s="870"/>
      <c r="AD132" s="870"/>
      <c r="AE132" s="871"/>
      <c r="AF132" s="156"/>
      <c r="AG132" s="156"/>
      <c r="AH132" s="156"/>
      <c r="AI132" s="156"/>
      <c r="AJ132" s="156"/>
      <c r="AK132" s="171"/>
      <c r="AL132" s="172"/>
      <c r="AM132" s="172"/>
      <c r="AN132" s="156"/>
      <c r="AO132" s="156"/>
      <c r="AP132" s="156"/>
      <c r="AQ132" s="156"/>
      <c r="AR132" s="156"/>
      <c r="AS132" s="156"/>
      <c r="AT132" s="156"/>
      <c r="AU132" s="156"/>
      <c r="AV132" s="121"/>
      <c r="AW132" s="121"/>
      <c r="AX132" s="127"/>
      <c r="AY132" s="127"/>
      <c r="AZ132" s="125"/>
      <c r="BA132" s="125"/>
      <c r="BB132" s="125"/>
      <c r="BC132" s="125"/>
      <c r="BD132" s="125"/>
    </row>
    <row r="133" spans="1:58" ht="20.25" customHeight="1" x14ac:dyDescent="0.15">
      <c r="A133" s="125"/>
      <c r="B133" s="121"/>
      <c r="C133" s="121" t="s">
        <v>239</v>
      </c>
      <c r="D133" s="155"/>
      <c r="E133" s="155"/>
      <c r="F133" s="121"/>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7"/>
      <c r="AD133" s="156"/>
      <c r="AE133" s="156"/>
      <c r="AF133" s="156"/>
      <c r="AG133" s="156"/>
      <c r="AH133" s="156"/>
      <c r="AI133" s="156"/>
      <c r="AJ133" s="156"/>
      <c r="AK133" s="171"/>
      <c r="AL133" s="172"/>
      <c r="AM133" s="172"/>
      <c r="AN133" s="156"/>
      <c r="AO133" s="156"/>
      <c r="AP133" s="156"/>
      <c r="AQ133" s="156"/>
      <c r="AR133" s="156"/>
      <c r="AS133" s="156"/>
      <c r="AT133" s="156"/>
      <c r="AU133" s="156"/>
      <c r="AV133" s="121"/>
      <c r="AW133" s="121"/>
      <c r="AX133" s="125"/>
      <c r="AY133" s="125"/>
      <c r="AZ133" s="125"/>
      <c r="BA133" s="125"/>
      <c r="BB133" s="125"/>
      <c r="BC133" s="125"/>
      <c r="BD133" s="125"/>
    </row>
    <row r="134" spans="1:58" ht="20.25" customHeight="1" x14ac:dyDescent="0.15">
      <c r="C134" s="173"/>
      <c r="D134" s="173"/>
      <c r="E134" s="174"/>
      <c r="F134" s="174"/>
      <c r="G134" s="174"/>
      <c r="H134" s="174"/>
      <c r="I134" s="174"/>
      <c r="J134" s="174"/>
      <c r="K134" s="174"/>
      <c r="L134" s="174"/>
      <c r="M134" s="174"/>
      <c r="N134" s="174"/>
      <c r="O134" s="174"/>
      <c r="P134" s="174"/>
      <c r="Q134" s="174"/>
      <c r="R134" s="174"/>
      <c r="S134" s="174"/>
      <c r="T134" s="173"/>
      <c r="U134" s="174"/>
      <c r="V134" s="174"/>
      <c r="W134" s="174"/>
      <c r="X134" s="174"/>
      <c r="Y134" s="174"/>
      <c r="Z134" s="174"/>
      <c r="AA134" s="174"/>
      <c r="AB134" s="174"/>
      <c r="AC134" s="174"/>
      <c r="AD134" s="174"/>
      <c r="AE134" s="174"/>
      <c r="AF134" s="174"/>
      <c r="AJ134" s="175"/>
      <c r="AK134" s="176"/>
      <c r="AL134" s="176"/>
      <c r="AM134" s="174"/>
      <c r="AN134" s="174"/>
      <c r="AO134" s="174"/>
      <c r="AP134" s="174"/>
      <c r="AQ134" s="174"/>
      <c r="AR134" s="174"/>
      <c r="AS134" s="174"/>
      <c r="AT134" s="174"/>
      <c r="AU134" s="174"/>
      <c r="AV134" s="174"/>
      <c r="AW134" s="174"/>
      <c r="AX134" s="174"/>
      <c r="AY134" s="174"/>
      <c r="AZ134" s="174"/>
      <c r="BA134" s="174"/>
      <c r="BB134" s="174"/>
      <c r="BC134" s="174"/>
      <c r="BD134" s="174"/>
      <c r="BE134" s="176"/>
    </row>
    <row r="135" spans="1:58" ht="20.25" customHeight="1" x14ac:dyDescent="0.15">
      <c r="A135" s="174"/>
      <c r="B135" s="174"/>
      <c r="C135" s="173"/>
      <c r="D135" s="173"/>
      <c r="E135" s="174"/>
      <c r="F135" s="174"/>
      <c r="G135" s="174"/>
      <c r="H135" s="174"/>
      <c r="I135" s="174"/>
      <c r="J135" s="174"/>
      <c r="K135" s="174"/>
      <c r="L135" s="174"/>
      <c r="M135" s="174"/>
      <c r="N135" s="174"/>
      <c r="O135" s="174"/>
      <c r="P135" s="174"/>
      <c r="Q135" s="174"/>
      <c r="R135" s="174"/>
      <c r="S135" s="174"/>
      <c r="T135" s="174"/>
      <c r="U135" s="173"/>
      <c r="V135" s="174"/>
      <c r="W135" s="174"/>
      <c r="X135" s="174"/>
      <c r="Y135" s="174"/>
      <c r="Z135" s="174"/>
      <c r="AA135" s="174"/>
      <c r="AB135" s="174"/>
      <c r="AC135" s="174"/>
      <c r="AD135" s="174"/>
      <c r="AE135" s="174"/>
      <c r="AF135" s="174"/>
      <c r="AG135" s="174"/>
      <c r="AK135" s="175"/>
      <c r="AL135" s="176"/>
      <c r="AM135" s="176"/>
      <c r="AN135" s="174"/>
      <c r="AO135" s="174"/>
      <c r="AP135" s="174"/>
      <c r="AQ135" s="174"/>
      <c r="AR135" s="174"/>
      <c r="AS135" s="174"/>
      <c r="AT135" s="174"/>
      <c r="AU135" s="174"/>
      <c r="AV135" s="174"/>
      <c r="AW135" s="174"/>
      <c r="AX135" s="174"/>
      <c r="AY135" s="174"/>
      <c r="AZ135" s="174"/>
      <c r="BA135" s="174"/>
      <c r="BB135" s="174"/>
      <c r="BC135" s="174"/>
      <c r="BD135" s="174"/>
      <c r="BE135" s="174"/>
      <c r="BF135" s="176"/>
    </row>
    <row r="136" spans="1:58" ht="20.25" customHeight="1" x14ac:dyDescent="0.15">
      <c r="A136" s="174"/>
      <c r="B136" s="174"/>
      <c r="C136" s="174"/>
      <c r="D136" s="173"/>
      <c r="E136" s="174"/>
      <c r="F136" s="174"/>
      <c r="G136" s="174"/>
      <c r="H136" s="174"/>
      <c r="I136" s="174"/>
      <c r="J136" s="174"/>
      <c r="K136" s="174"/>
      <c r="L136" s="174"/>
      <c r="M136" s="174"/>
      <c r="N136" s="174"/>
      <c r="O136" s="174"/>
      <c r="P136" s="174"/>
      <c r="Q136" s="174"/>
      <c r="R136" s="174"/>
      <c r="S136" s="174"/>
      <c r="T136" s="174"/>
      <c r="U136" s="173"/>
      <c r="V136" s="174"/>
      <c r="W136" s="174"/>
      <c r="X136" s="174"/>
      <c r="Y136" s="174"/>
      <c r="Z136" s="174"/>
      <c r="AA136" s="174"/>
      <c r="AB136" s="174"/>
      <c r="AC136" s="174"/>
      <c r="AD136" s="174"/>
      <c r="AE136" s="174"/>
      <c r="AF136" s="174"/>
      <c r="AG136" s="174"/>
      <c r="AK136" s="175"/>
      <c r="AL136" s="176"/>
      <c r="AM136" s="176"/>
      <c r="AN136" s="174"/>
      <c r="AO136" s="174"/>
      <c r="AP136" s="174"/>
      <c r="AQ136" s="174"/>
      <c r="AR136" s="174"/>
      <c r="AS136" s="174"/>
      <c r="AT136" s="174"/>
      <c r="AU136" s="174"/>
      <c r="AV136" s="174"/>
      <c r="AW136" s="174"/>
      <c r="AX136" s="174"/>
      <c r="AY136" s="174"/>
      <c r="AZ136" s="174"/>
      <c r="BA136" s="174"/>
      <c r="BB136" s="174"/>
      <c r="BC136" s="174"/>
      <c r="BD136" s="174"/>
      <c r="BE136" s="174"/>
      <c r="BF136" s="176"/>
    </row>
    <row r="137" spans="1:58" ht="20.25" customHeight="1" x14ac:dyDescent="0.15">
      <c r="A137" s="174"/>
      <c r="B137" s="174"/>
      <c r="C137" s="173"/>
      <c r="D137" s="173"/>
      <c r="E137" s="174"/>
      <c r="F137" s="174"/>
      <c r="G137" s="174"/>
      <c r="H137" s="174"/>
      <c r="I137" s="174"/>
      <c r="J137" s="174"/>
      <c r="K137" s="174"/>
      <c r="L137" s="174"/>
      <c r="M137" s="174"/>
      <c r="N137" s="174"/>
      <c r="O137" s="174"/>
      <c r="P137" s="174"/>
      <c r="Q137" s="174"/>
      <c r="R137" s="174"/>
      <c r="S137" s="174"/>
      <c r="T137" s="174"/>
      <c r="U137" s="173"/>
      <c r="V137" s="174"/>
      <c r="W137" s="174"/>
      <c r="X137" s="174"/>
      <c r="Y137" s="174"/>
      <c r="Z137" s="174"/>
      <c r="AA137" s="174"/>
      <c r="AB137" s="174"/>
      <c r="AC137" s="174"/>
      <c r="AD137" s="174"/>
      <c r="AE137" s="174"/>
      <c r="AF137" s="174"/>
      <c r="AG137" s="174"/>
      <c r="AK137" s="175"/>
      <c r="AL137" s="176"/>
      <c r="AM137" s="176"/>
      <c r="AN137" s="174"/>
      <c r="AO137" s="174"/>
      <c r="AP137" s="174"/>
      <c r="AQ137" s="174"/>
      <c r="AR137" s="174"/>
      <c r="AS137" s="174"/>
      <c r="AT137" s="174"/>
      <c r="AU137" s="174"/>
      <c r="AV137" s="174"/>
      <c r="AW137" s="174"/>
      <c r="AX137" s="174"/>
      <c r="AY137" s="174"/>
      <c r="AZ137" s="174"/>
      <c r="BA137" s="174"/>
      <c r="BB137" s="174"/>
      <c r="BC137" s="174"/>
      <c r="BD137" s="174"/>
      <c r="BE137" s="174"/>
      <c r="BF137" s="176"/>
    </row>
    <row r="138" spans="1:58" ht="20.25" customHeight="1" x14ac:dyDescent="0.15">
      <c r="C138" s="175"/>
      <c r="D138" s="175"/>
      <c r="E138" s="175"/>
      <c r="F138" s="175"/>
      <c r="G138" s="175"/>
      <c r="H138" s="175"/>
      <c r="I138" s="175"/>
      <c r="J138" s="175"/>
      <c r="K138" s="175"/>
      <c r="L138" s="175"/>
      <c r="M138" s="175"/>
      <c r="N138" s="175"/>
      <c r="O138" s="175"/>
      <c r="P138" s="175"/>
      <c r="Q138" s="175"/>
      <c r="R138" s="175"/>
      <c r="S138" s="175"/>
      <c r="T138" s="175"/>
      <c r="U138" s="176"/>
      <c r="V138" s="176"/>
      <c r="W138" s="175"/>
      <c r="X138" s="175"/>
      <c r="Y138" s="175"/>
      <c r="Z138" s="175"/>
      <c r="AA138" s="175"/>
      <c r="AB138" s="175"/>
      <c r="AC138" s="175"/>
      <c r="AD138" s="175"/>
      <c r="AE138" s="175"/>
      <c r="AF138" s="175"/>
      <c r="AG138" s="175"/>
      <c r="AH138" s="175"/>
      <c r="AI138" s="175"/>
      <c r="AJ138" s="175"/>
      <c r="AK138" s="175"/>
      <c r="AL138" s="176"/>
      <c r="AM138" s="176"/>
      <c r="AN138" s="174"/>
      <c r="AO138" s="174"/>
      <c r="AP138" s="174"/>
      <c r="AQ138" s="174"/>
      <c r="AR138" s="174"/>
      <c r="AS138" s="174"/>
      <c r="AT138" s="174"/>
      <c r="AU138" s="174"/>
      <c r="AV138" s="174"/>
      <c r="AW138" s="174"/>
      <c r="AX138" s="174"/>
      <c r="AY138" s="174"/>
      <c r="AZ138" s="174"/>
      <c r="BA138" s="174"/>
      <c r="BB138" s="174"/>
      <c r="BC138" s="174"/>
      <c r="BD138" s="174"/>
      <c r="BE138" s="174"/>
      <c r="BF138" s="176"/>
    </row>
    <row r="139" spans="1:58" ht="20.25" customHeight="1" x14ac:dyDescent="0.15">
      <c r="C139" s="175"/>
      <c r="D139" s="175"/>
      <c r="E139" s="175"/>
      <c r="F139" s="175"/>
      <c r="G139" s="175"/>
      <c r="H139" s="175"/>
      <c r="I139" s="175"/>
      <c r="J139" s="175"/>
      <c r="K139" s="175"/>
      <c r="L139" s="175"/>
      <c r="M139" s="175"/>
      <c r="N139" s="175"/>
      <c r="O139" s="175"/>
      <c r="P139" s="175"/>
      <c r="Q139" s="175"/>
      <c r="R139" s="175"/>
      <c r="S139" s="175"/>
      <c r="T139" s="175"/>
      <c r="U139" s="176"/>
      <c r="V139" s="176"/>
      <c r="W139" s="175"/>
      <c r="X139" s="175"/>
      <c r="Y139" s="175"/>
      <c r="Z139" s="175"/>
      <c r="AA139" s="175"/>
      <c r="AB139" s="175"/>
      <c r="AC139" s="175"/>
      <c r="AD139" s="175"/>
      <c r="AE139" s="175"/>
      <c r="AF139" s="175"/>
      <c r="AG139" s="175"/>
      <c r="AH139" s="175"/>
      <c r="AI139" s="175"/>
      <c r="AJ139" s="175"/>
      <c r="AK139" s="175"/>
      <c r="AL139" s="176"/>
      <c r="AM139" s="176"/>
      <c r="AN139" s="174"/>
      <c r="AO139" s="174"/>
      <c r="AP139" s="174"/>
      <c r="AQ139" s="174"/>
      <c r="AR139" s="174"/>
      <c r="AS139" s="174"/>
      <c r="AT139" s="174"/>
      <c r="AU139" s="174"/>
      <c r="AV139" s="174"/>
      <c r="AW139" s="174"/>
      <c r="AX139" s="174"/>
      <c r="AY139" s="174"/>
      <c r="AZ139" s="174"/>
      <c r="BA139" s="174"/>
      <c r="BB139" s="174"/>
      <c r="BC139" s="174"/>
      <c r="BD139" s="174"/>
      <c r="BE139" s="174"/>
      <c r="BF139" s="176"/>
    </row>
  </sheetData>
  <sheetProtection insertRows="0"/>
  <mergeCells count="826">
    <mergeCell ref="AJ127:AM127"/>
    <mergeCell ref="AO127:AR127"/>
    <mergeCell ref="AT127:AW127"/>
    <mergeCell ref="AB131:AE131"/>
    <mergeCell ref="R132:U132"/>
    <mergeCell ref="W132:Z132"/>
    <mergeCell ref="AB132:AE132"/>
    <mergeCell ref="Y124:Z124"/>
    <mergeCell ref="AB126:AE126"/>
    <mergeCell ref="C127:D127"/>
    <mergeCell ref="F127:G127"/>
    <mergeCell ref="I127:J127"/>
    <mergeCell ref="L127:N127"/>
    <mergeCell ref="R127:U127"/>
    <mergeCell ref="W127:Z127"/>
    <mergeCell ref="AB127:AE127"/>
    <mergeCell ref="AA122:AB122"/>
    <mergeCell ref="AE122:AF122"/>
    <mergeCell ref="L122:M122"/>
    <mergeCell ref="R122:S122"/>
    <mergeCell ref="T122:U122"/>
    <mergeCell ref="V122:W122"/>
    <mergeCell ref="Y122:Z122"/>
    <mergeCell ref="AJ122:AK122"/>
    <mergeCell ref="AL122:AM122"/>
    <mergeCell ref="AN122:AO122"/>
    <mergeCell ref="AS122:AT122"/>
    <mergeCell ref="AJ121:AK121"/>
    <mergeCell ref="AL121:AM121"/>
    <mergeCell ref="AN121:AO121"/>
    <mergeCell ref="AQ121:AR121"/>
    <mergeCell ref="AS121:AT121"/>
    <mergeCell ref="AK120:AN120"/>
    <mergeCell ref="AQ120:AR120"/>
    <mergeCell ref="AS120:AT120"/>
    <mergeCell ref="N121:O121"/>
    <mergeCell ref="R121:S121"/>
    <mergeCell ref="T121:U121"/>
    <mergeCell ref="V121:W121"/>
    <mergeCell ref="Y121:Z121"/>
    <mergeCell ref="AA121:AB121"/>
    <mergeCell ref="AE121:AF121"/>
    <mergeCell ref="T120:U120"/>
    <mergeCell ref="V120:W120"/>
    <mergeCell ref="Y120:Z120"/>
    <mergeCell ref="AA120:AB120"/>
    <mergeCell ref="AE120:AF120"/>
    <mergeCell ref="AI120:AJ120"/>
    <mergeCell ref="AA118:AB118"/>
    <mergeCell ref="C120:E120"/>
    <mergeCell ref="F120:G120"/>
    <mergeCell ref="H120:I120"/>
    <mergeCell ref="J120:K120"/>
    <mergeCell ref="L120:M120"/>
    <mergeCell ref="R120:S120"/>
    <mergeCell ref="R119:S119"/>
    <mergeCell ref="T119:U119"/>
    <mergeCell ref="V119:W119"/>
    <mergeCell ref="AS117:AT117"/>
    <mergeCell ref="AK118:AN118"/>
    <mergeCell ref="AQ118:AT118"/>
    <mergeCell ref="C119:E119"/>
    <mergeCell ref="F119:G119"/>
    <mergeCell ref="H119:I119"/>
    <mergeCell ref="J119:K119"/>
    <mergeCell ref="L119:M119"/>
    <mergeCell ref="AI119:AJ119"/>
    <mergeCell ref="AK119:AN119"/>
    <mergeCell ref="AQ119:AR119"/>
    <mergeCell ref="AS119:AT119"/>
    <mergeCell ref="Y119:Z119"/>
    <mergeCell ref="AA119:AB119"/>
    <mergeCell ref="AE119:AF119"/>
    <mergeCell ref="C118:E118"/>
    <mergeCell ref="F118:G118"/>
    <mergeCell ref="H118:I118"/>
    <mergeCell ref="J118:K118"/>
    <mergeCell ref="L118:M118"/>
    <mergeCell ref="R118:S118"/>
    <mergeCell ref="T118:U118"/>
    <mergeCell ref="V118:W118"/>
    <mergeCell ref="Y118:Z118"/>
    <mergeCell ref="Y117:Z117"/>
    <mergeCell ref="AA117:AB117"/>
    <mergeCell ref="L116:M116"/>
    <mergeCell ref="R116:S117"/>
    <mergeCell ref="T116:W116"/>
    <mergeCell ref="Y116:AB116"/>
    <mergeCell ref="AI116:AJ116"/>
    <mergeCell ref="AK116:AN116"/>
    <mergeCell ref="AI117:AJ117"/>
    <mergeCell ref="AK117:AN117"/>
    <mergeCell ref="AE118:AF118"/>
    <mergeCell ref="AI118:AJ118"/>
    <mergeCell ref="AY111:BD111"/>
    <mergeCell ref="C112:D112"/>
    <mergeCell ref="E112:F112"/>
    <mergeCell ref="G112:K112"/>
    <mergeCell ref="L112:O112"/>
    <mergeCell ref="AU112:AV112"/>
    <mergeCell ref="AW112:AX112"/>
    <mergeCell ref="AY112:BD112"/>
    <mergeCell ref="C111:D111"/>
    <mergeCell ref="E111:F111"/>
    <mergeCell ref="G111:K111"/>
    <mergeCell ref="L111:O111"/>
    <mergeCell ref="AU111:AV111"/>
    <mergeCell ref="AW111:AX111"/>
    <mergeCell ref="AS116:AT116"/>
    <mergeCell ref="C117:E117"/>
    <mergeCell ref="F117:G117"/>
    <mergeCell ref="H117:I117"/>
    <mergeCell ref="J117:K117"/>
    <mergeCell ref="L117:M117"/>
    <mergeCell ref="T117:U117"/>
    <mergeCell ref="V117:W117"/>
    <mergeCell ref="AY109:BD109"/>
    <mergeCell ref="C110:D110"/>
    <mergeCell ref="E110:F110"/>
    <mergeCell ref="G110:K110"/>
    <mergeCell ref="L110:O110"/>
    <mergeCell ref="AU110:AV110"/>
    <mergeCell ref="AW110:AX110"/>
    <mergeCell ref="AY110:BD110"/>
    <mergeCell ref="C109:D109"/>
    <mergeCell ref="E109:F109"/>
    <mergeCell ref="G109:K109"/>
    <mergeCell ref="L109:O109"/>
    <mergeCell ref="AU109:AV109"/>
    <mergeCell ref="AW109:AX109"/>
    <mergeCell ref="AY107:BD107"/>
    <mergeCell ref="C108:D108"/>
    <mergeCell ref="E108:F108"/>
    <mergeCell ref="G108:K108"/>
    <mergeCell ref="L108:O108"/>
    <mergeCell ref="AU108:AV108"/>
    <mergeCell ref="AW108:AX108"/>
    <mergeCell ref="AY108:BD108"/>
    <mergeCell ref="C107:D107"/>
    <mergeCell ref="E107:F107"/>
    <mergeCell ref="G107:K107"/>
    <mergeCell ref="L107:O107"/>
    <mergeCell ref="AU107:AV107"/>
    <mergeCell ref="AW107:AX107"/>
    <mergeCell ref="AY105:BD105"/>
    <mergeCell ref="C106:D106"/>
    <mergeCell ref="E106:F106"/>
    <mergeCell ref="G106:K106"/>
    <mergeCell ref="L106:O106"/>
    <mergeCell ref="AU106:AV106"/>
    <mergeCell ref="AW106:AX106"/>
    <mergeCell ref="AY106:BD106"/>
    <mergeCell ref="C105:D105"/>
    <mergeCell ref="E105:F105"/>
    <mergeCell ref="G105:K105"/>
    <mergeCell ref="L105:O105"/>
    <mergeCell ref="AU105:AV105"/>
    <mergeCell ref="AW105:AX105"/>
    <mergeCell ref="AY103:BD103"/>
    <mergeCell ref="C104:D104"/>
    <mergeCell ref="E104:F104"/>
    <mergeCell ref="G104:K104"/>
    <mergeCell ref="L104:O104"/>
    <mergeCell ref="AU104:AV104"/>
    <mergeCell ref="AW104:AX104"/>
    <mergeCell ref="AY104:BD104"/>
    <mergeCell ref="C103:D103"/>
    <mergeCell ref="E103:F103"/>
    <mergeCell ref="G103:K103"/>
    <mergeCell ref="L103:O103"/>
    <mergeCell ref="AU103:AV103"/>
    <mergeCell ref="AW103:AX103"/>
    <mergeCell ref="AY101:BD101"/>
    <mergeCell ref="C102:D102"/>
    <mergeCell ref="E102:F102"/>
    <mergeCell ref="G102:K102"/>
    <mergeCell ref="L102:O102"/>
    <mergeCell ref="AU102:AV102"/>
    <mergeCell ref="AW102:AX102"/>
    <mergeCell ref="AY102:BD102"/>
    <mergeCell ref="C101:D101"/>
    <mergeCell ref="E101:F101"/>
    <mergeCell ref="G101:K101"/>
    <mergeCell ref="L101:O101"/>
    <mergeCell ref="AU101:AV101"/>
    <mergeCell ref="AW101:AX101"/>
    <mergeCell ref="AY99:BD99"/>
    <mergeCell ref="C100:D100"/>
    <mergeCell ref="E100:F100"/>
    <mergeCell ref="G100:K100"/>
    <mergeCell ref="L100:O100"/>
    <mergeCell ref="AU100:AV100"/>
    <mergeCell ref="AW100:AX100"/>
    <mergeCell ref="AY100:BD100"/>
    <mergeCell ref="C99:D99"/>
    <mergeCell ref="E99:F99"/>
    <mergeCell ref="G99:K99"/>
    <mergeCell ref="L99:O99"/>
    <mergeCell ref="AU99:AV99"/>
    <mergeCell ref="AW99:AX99"/>
    <mergeCell ref="AY97:BD97"/>
    <mergeCell ref="C98:D98"/>
    <mergeCell ref="E98:F98"/>
    <mergeCell ref="G98:K98"/>
    <mergeCell ref="L98:O98"/>
    <mergeCell ref="AU98:AV98"/>
    <mergeCell ref="AW98:AX98"/>
    <mergeCell ref="AY98:BD98"/>
    <mergeCell ref="C97:D97"/>
    <mergeCell ref="E97:F97"/>
    <mergeCell ref="G97:K97"/>
    <mergeCell ref="L97:O97"/>
    <mergeCell ref="AU97:AV97"/>
    <mergeCell ref="AW97:AX97"/>
    <mergeCell ref="AY95:BD95"/>
    <mergeCell ref="C96:D96"/>
    <mergeCell ref="E96:F96"/>
    <mergeCell ref="G96:K96"/>
    <mergeCell ref="L96:O96"/>
    <mergeCell ref="AU96:AV96"/>
    <mergeCell ref="AW96:AX96"/>
    <mergeCell ref="AY96:BD96"/>
    <mergeCell ref="C95:D95"/>
    <mergeCell ref="E95:F95"/>
    <mergeCell ref="G95:K95"/>
    <mergeCell ref="L95:O95"/>
    <mergeCell ref="AU95:AV95"/>
    <mergeCell ref="AW95:AX95"/>
    <mergeCell ref="AY93:BD93"/>
    <mergeCell ref="C94:D94"/>
    <mergeCell ref="E94:F94"/>
    <mergeCell ref="G94:K94"/>
    <mergeCell ref="L94:O94"/>
    <mergeCell ref="AU94:AV94"/>
    <mergeCell ref="AW94:AX94"/>
    <mergeCell ref="AY94:BD94"/>
    <mergeCell ref="C93:D93"/>
    <mergeCell ref="E93:F93"/>
    <mergeCell ref="G93:K93"/>
    <mergeCell ref="L93:O93"/>
    <mergeCell ref="AU93:AV93"/>
    <mergeCell ref="AW93:AX93"/>
    <mergeCell ref="AY91:BD91"/>
    <mergeCell ref="C92:D92"/>
    <mergeCell ref="E92:F92"/>
    <mergeCell ref="G92:K92"/>
    <mergeCell ref="L92:O92"/>
    <mergeCell ref="AU92:AV92"/>
    <mergeCell ref="AW92:AX92"/>
    <mergeCell ref="AY92:BD92"/>
    <mergeCell ref="C91:D91"/>
    <mergeCell ref="E91:F91"/>
    <mergeCell ref="G91:K91"/>
    <mergeCell ref="L91:O91"/>
    <mergeCell ref="AU91:AV91"/>
    <mergeCell ref="AW91:AX91"/>
    <mergeCell ref="AY89:BD89"/>
    <mergeCell ref="C90:D90"/>
    <mergeCell ref="E90:F90"/>
    <mergeCell ref="G90:K90"/>
    <mergeCell ref="L90:O90"/>
    <mergeCell ref="AU90:AV90"/>
    <mergeCell ref="AW90:AX90"/>
    <mergeCell ref="AY90:BD90"/>
    <mergeCell ref="C89:D89"/>
    <mergeCell ref="E89:F89"/>
    <mergeCell ref="G89:K89"/>
    <mergeCell ref="L89:O89"/>
    <mergeCell ref="AU89:AV89"/>
    <mergeCell ref="AW89:AX89"/>
    <mergeCell ref="AY87:BD87"/>
    <mergeCell ref="C88:D88"/>
    <mergeCell ref="E88:F88"/>
    <mergeCell ref="G88:K88"/>
    <mergeCell ref="L88:O88"/>
    <mergeCell ref="AU88:AV88"/>
    <mergeCell ref="AW88:AX88"/>
    <mergeCell ref="AY88:BD88"/>
    <mergeCell ref="C87:D87"/>
    <mergeCell ref="E87:F87"/>
    <mergeCell ref="G87:K87"/>
    <mergeCell ref="L87:O87"/>
    <mergeCell ref="AU87:AV87"/>
    <mergeCell ref="AW87:AX87"/>
    <mergeCell ref="AY85:BD85"/>
    <mergeCell ref="C86:D86"/>
    <mergeCell ref="E86:F86"/>
    <mergeCell ref="G86:K86"/>
    <mergeCell ref="L86:O86"/>
    <mergeCell ref="AU86:AV86"/>
    <mergeCell ref="AW86:AX86"/>
    <mergeCell ref="AY86:BD86"/>
    <mergeCell ref="C85:D85"/>
    <mergeCell ref="E85:F85"/>
    <mergeCell ref="G85:K85"/>
    <mergeCell ref="L85:O85"/>
    <mergeCell ref="AU85:AV85"/>
    <mergeCell ref="AW85:AX85"/>
    <mergeCell ref="AY83:BD83"/>
    <mergeCell ref="C84:D84"/>
    <mergeCell ref="E84:F84"/>
    <mergeCell ref="G84:K84"/>
    <mergeCell ref="L84:O84"/>
    <mergeCell ref="AU84:AV84"/>
    <mergeCell ref="AW84:AX84"/>
    <mergeCell ref="AY84:BD84"/>
    <mergeCell ref="C83:D83"/>
    <mergeCell ref="E83:F83"/>
    <mergeCell ref="G83:K83"/>
    <mergeCell ref="L83:O83"/>
    <mergeCell ref="AU83:AV83"/>
    <mergeCell ref="AW83:AX83"/>
    <mergeCell ref="AY81:BD81"/>
    <mergeCell ref="C82:D82"/>
    <mergeCell ref="E82:F82"/>
    <mergeCell ref="G82:K82"/>
    <mergeCell ref="L82:O82"/>
    <mergeCell ref="AU82:AV82"/>
    <mergeCell ref="AW82:AX82"/>
    <mergeCell ref="AY82:BD82"/>
    <mergeCell ref="C81:D81"/>
    <mergeCell ref="E81:F81"/>
    <mergeCell ref="G81:K81"/>
    <mergeCell ref="L81:O81"/>
    <mergeCell ref="AU81:AV81"/>
    <mergeCell ref="AW81:AX81"/>
    <mergeCell ref="AY79:BD79"/>
    <mergeCell ref="C80:D80"/>
    <mergeCell ref="E80:F80"/>
    <mergeCell ref="G80:K80"/>
    <mergeCell ref="L80:O80"/>
    <mergeCell ref="AU80:AV80"/>
    <mergeCell ref="AW80:AX80"/>
    <mergeCell ref="AY80:BD80"/>
    <mergeCell ref="C79:D79"/>
    <mergeCell ref="E79:F79"/>
    <mergeCell ref="G79:K79"/>
    <mergeCell ref="L79:O79"/>
    <mergeCell ref="AU79:AV79"/>
    <mergeCell ref="AW79:AX79"/>
    <mergeCell ref="AY77:BD77"/>
    <mergeCell ref="C78:D78"/>
    <mergeCell ref="E78:F78"/>
    <mergeCell ref="G78:K78"/>
    <mergeCell ref="L78:O78"/>
    <mergeCell ref="AU78:AV78"/>
    <mergeCell ref="AW78:AX78"/>
    <mergeCell ref="AY78:BD78"/>
    <mergeCell ref="C77:D77"/>
    <mergeCell ref="E77:F77"/>
    <mergeCell ref="G77:K77"/>
    <mergeCell ref="L77:O77"/>
    <mergeCell ref="AU77:AV77"/>
    <mergeCell ref="AW77:AX77"/>
    <mergeCell ref="AY75:BD75"/>
    <mergeCell ref="C76:D76"/>
    <mergeCell ref="E76:F76"/>
    <mergeCell ref="G76:K76"/>
    <mergeCell ref="L76:O76"/>
    <mergeCell ref="AU76:AV76"/>
    <mergeCell ref="AW76:AX76"/>
    <mergeCell ref="AY76:BD76"/>
    <mergeCell ref="C75:D75"/>
    <mergeCell ref="E75:F75"/>
    <mergeCell ref="G75:K75"/>
    <mergeCell ref="L75:O75"/>
    <mergeCell ref="AU75:AV75"/>
    <mergeCell ref="AW75:AX75"/>
    <mergeCell ref="AY73:BD73"/>
    <mergeCell ref="C74:D74"/>
    <mergeCell ref="E74:F74"/>
    <mergeCell ref="G74:K74"/>
    <mergeCell ref="L74:O74"/>
    <mergeCell ref="AU74:AV74"/>
    <mergeCell ref="AW74:AX74"/>
    <mergeCell ref="AY74:BD74"/>
    <mergeCell ref="C73:D73"/>
    <mergeCell ref="E73:F73"/>
    <mergeCell ref="G73:K73"/>
    <mergeCell ref="L73:O73"/>
    <mergeCell ref="AU73:AV73"/>
    <mergeCell ref="AW73:AX73"/>
    <mergeCell ref="AY71:BD71"/>
    <mergeCell ref="C72:D72"/>
    <mergeCell ref="E72:F72"/>
    <mergeCell ref="G72:K72"/>
    <mergeCell ref="L72:O72"/>
    <mergeCell ref="AU72:AV72"/>
    <mergeCell ref="AW72:AX72"/>
    <mergeCell ref="AY72:BD72"/>
    <mergeCell ref="C71:D71"/>
    <mergeCell ref="E71:F71"/>
    <mergeCell ref="G71:K71"/>
    <mergeCell ref="L71:O71"/>
    <mergeCell ref="AU71:AV71"/>
    <mergeCell ref="AW71:AX71"/>
    <mergeCell ref="AY69:BD69"/>
    <mergeCell ref="C70:D70"/>
    <mergeCell ref="E70:F70"/>
    <mergeCell ref="G70:K70"/>
    <mergeCell ref="L70:O70"/>
    <mergeCell ref="AU70:AV70"/>
    <mergeCell ref="AW70:AX70"/>
    <mergeCell ref="AY70:BD70"/>
    <mergeCell ref="C69:D69"/>
    <mergeCell ref="E69:F69"/>
    <mergeCell ref="G69:K69"/>
    <mergeCell ref="L69:O69"/>
    <mergeCell ref="AU69:AV69"/>
    <mergeCell ref="AW69:AX69"/>
    <mergeCell ref="AY67:BD67"/>
    <mergeCell ref="C68:D68"/>
    <mergeCell ref="E68:F68"/>
    <mergeCell ref="G68:K68"/>
    <mergeCell ref="L68:O68"/>
    <mergeCell ref="AU68:AV68"/>
    <mergeCell ref="AW68:AX68"/>
    <mergeCell ref="AY68:BD68"/>
    <mergeCell ref="C67:D67"/>
    <mergeCell ref="E67:F67"/>
    <mergeCell ref="G67:K67"/>
    <mergeCell ref="L67:O67"/>
    <mergeCell ref="AU67:AV67"/>
    <mergeCell ref="AW67:AX67"/>
    <mergeCell ref="AY65:BD65"/>
    <mergeCell ref="C66:D66"/>
    <mergeCell ref="E66:F66"/>
    <mergeCell ref="G66:K66"/>
    <mergeCell ref="L66:O66"/>
    <mergeCell ref="AU66:AV66"/>
    <mergeCell ref="AW66:AX66"/>
    <mergeCell ref="AY66:BD66"/>
    <mergeCell ref="C65:D65"/>
    <mergeCell ref="E65:F65"/>
    <mergeCell ref="G65:K65"/>
    <mergeCell ref="L65:O65"/>
    <mergeCell ref="AU65:AV65"/>
    <mergeCell ref="AW65:AX65"/>
    <mergeCell ref="AY63:BD63"/>
    <mergeCell ref="C64:D64"/>
    <mergeCell ref="E64:F64"/>
    <mergeCell ref="G64:K64"/>
    <mergeCell ref="L64:O64"/>
    <mergeCell ref="AU64:AV64"/>
    <mergeCell ref="AW64:AX64"/>
    <mergeCell ref="AY64:BD64"/>
    <mergeCell ref="C63:D63"/>
    <mergeCell ref="E63:F63"/>
    <mergeCell ref="G63:K63"/>
    <mergeCell ref="L63:O63"/>
    <mergeCell ref="AU63:AV63"/>
    <mergeCell ref="AW63:AX63"/>
    <mergeCell ref="AY61:BD61"/>
    <mergeCell ref="C62:D62"/>
    <mergeCell ref="E62:F62"/>
    <mergeCell ref="G62:K62"/>
    <mergeCell ref="L62:O62"/>
    <mergeCell ref="AU62:AV62"/>
    <mergeCell ref="AW62:AX62"/>
    <mergeCell ref="AY62:BD62"/>
    <mergeCell ref="C61:D61"/>
    <mergeCell ref="E61:F61"/>
    <mergeCell ref="G61:K61"/>
    <mergeCell ref="L61:O61"/>
    <mergeCell ref="AU61:AV61"/>
    <mergeCell ref="AW61:AX61"/>
    <mergeCell ref="AY59:BD59"/>
    <mergeCell ref="C60:D60"/>
    <mergeCell ref="E60:F60"/>
    <mergeCell ref="G60:K60"/>
    <mergeCell ref="L60:O60"/>
    <mergeCell ref="AU60:AV60"/>
    <mergeCell ref="AW60:AX60"/>
    <mergeCell ref="AY60:BD60"/>
    <mergeCell ref="C59:D59"/>
    <mergeCell ref="E59:F59"/>
    <mergeCell ref="G59:K59"/>
    <mergeCell ref="L59:O59"/>
    <mergeCell ref="AU59:AV59"/>
    <mergeCell ref="AW59:AX59"/>
    <mergeCell ref="AY57:BD57"/>
    <mergeCell ref="C58:D58"/>
    <mergeCell ref="E58:F58"/>
    <mergeCell ref="G58:K58"/>
    <mergeCell ref="L58:O58"/>
    <mergeCell ref="AU58:AV58"/>
    <mergeCell ref="AW58:AX58"/>
    <mergeCell ref="AY58:BD58"/>
    <mergeCell ref="C57:D57"/>
    <mergeCell ref="E57:F57"/>
    <mergeCell ref="G57:K57"/>
    <mergeCell ref="L57:O57"/>
    <mergeCell ref="AU57:AV57"/>
    <mergeCell ref="AW57:AX57"/>
    <mergeCell ref="AY55:BD55"/>
    <mergeCell ref="C56:D56"/>
    <mergeCell ref="E56:F56"/>
    <mergeCell ref="G56:K56"/>
    <mergeCell ref="L56:O56"/>
    <mergeCell ref="AU56:AV56"/>
    <mergeCell ref="AW56:AX56"/>
    <mergeCell ref="AY56:BD56"/>
    <mergeCell ref="C55:D55"/>
    <mergeCell ref="E55:F55"/>
    <mergeCell ref="G55:K55"/>
    <mergeCell ref="L55:O55"/>
    <mergeCell ref="AU55:AV55"/>
    <mergeCell ref="AW55:AX55"/>
    <mergeCell ref="AY53:BD53"/>
    <mergeCell ref="C54:D54"/>
    <mergeCell ref="E54:F54"/>
    <mergeCell ref="G54:K54"/>
    <mergeCell ref="L54:O54"/>
    <mergeCell ref="AU54:AV54"/>
    <mergeCell ref="AW54:AX54"/>
    <mergeCell ref="AY54:BD54"/>
    <mergeCell ref="C53:D53"/>
    <mergeCell ref="E53:F53"/>
    <mergeCell ref="G53:K53"/>
    <mergeCell ref="L53:O53"/>
    <mergeCell ref="AU53:AV53"/>
    <mergeCell ref="AW53:AX53"/>
    <mergeCell ref="AY51:BD51"/>
    <mergeCell ref="C52:D52"/>
    <mergeCell ref="E52:F52"/>
    <mergeCell ref="G52:K52"/>
    <mergeCell ref="L52:O52"/>
    <mergeCell ref="AU52:AV52"/>
    <mergeCell ref="AW52:AX52"/>
    <mergeCell ref="AY52:BD52"/>
    <mergeCell ref="C51:D51"/>
    <mergeCell ref="E51:F51"/>
    <mergeCell ref="G51:K51"/>
    <mergeCell ref="L51:O51"/>
    <mergeCell ref="AU51:AV51"/>
    <mergeCell ref="AW51:AX51"/>
    <mergeCell ref="AY49:BD49"/>
    <mergeCell ref="C50:D50"/>
    <mergeCell ref="E50:F50"/>
    <mergeCell ref="G50:K50"/>
    <mergeCell ref="L50:O50"/>
    <mergeCell ref="AU50:AV50"/>
    <mergeCell ref="AW50:AX50"/>
    <mergeCell ref="AY50:BD50"/>
    <mergeCell ref="C49:D49"/>
    <mergeCell ref="E49:F49"/>
    <mergeCell ref="G49:K49"/>
    <mergeCell ref="L49:O49"/>
    <mergeCell ref="AU49:AV49"/>
    <mergeCell ref="AW49:AX49"/>
    <mergeCell ref="AY47:BD47"/>
    <mergeCell ref="C48:D48"/>
    <mergeCell ref="E48:F48"/>
    <mergeCell ref="G48:K48"/>
    <mergeCell ref="L48:O48"/>
    <mergeCell ref="AU48:AV48"/>
    <mergeCell ref="AW48:AX48"/>
    <mergeCell ref="AY48:BD48"/>
    <mergeCell ref="C47:D47"/>
    <mergeCell ref="E47:F47"/>
    <mergeCell ref="G47:K47"/>
    <mergeCell ref="L47:O47"/>
    <mergeCell ref="AU47:AV47"/>
    <mergeCell ref="AW47:AX47"/>
    <mergeCell ref="AY45:BD45"/>
    <mergeCell ref="C46:D46"/>
    <mergeCell ref="E46:F46"/>
    <mergeCell ref="G46:K46"/>
    <mergeCell ref="L46:O46"/>
    <mergeCell ref="AU46:AV46"/>
    <mergeCell ref="AW46:AX46"/>
    <mergeCell ref="AY46:BD46"/>
    <mergeCell ref="C45:D45"/>
    <mergeCell ref="E45:F45"/>
    <mergeCell ref="G45:K45"/>
    <mergeCell ref="L45:O45"/>
    <mergeCell ref="AU45:AV45"/>
    <mergeCell ref="AW45:AX45"/>
    <mergeCell ref="AY43:BD43"/>
    <mergeCell ref="C44:D44"/>
    <mergeCell ref="E44:F44"/>
    <mergeCell ref="G44:K44"/>
    <mergeCell ref="L44:O44"/>
    <mergeCell ref="AU44:AV44"/>
    <mergeCell ref="AW44:AX44"/>
    <mergeCell ref="AY44:BD44"/>
    <mergeCell ref="C43:D43"/>
    <mergeCell ref="E43:F43"/>
    <mergeCell ref="G43:K43"/>
    <mergeCell ref="L43:O43"/>
    <mergeCell ref="AU43:AV43"/>
    <mergeCell ref="AW43:AX43"/>
    <mergeCell ref="AY41:BD41"/>
    <mergeCell ref="C42:D42"/>
    <mergeCell ref="E42:F42"/>
    <mergeCell ref="G42:K42"/>
    <mergeCell ref="L42:O42"/>
    <mergeCell ref="AU42:AV42"/>
    <mergeCell ref="AW42:AX42"/>
    <mergeCell ref="AY42:BD42"/>
    <mergeCell ref="C41:D41"/>
    <mergeCell ref="E41:F41"/>
    <mergeCell ref="G41:K41"/>
    <mergeCell ref="L41:O41"/>
    <mergeCell ref="AU41:AV41"/>
    <mergeCell ref="AW41:AX41"/>
    <mergeCell ref="AY39:BD39"/>
    <mergeCell ref="C40:D40"/>
    <mergeCell ref="E40:F40"/>
    <mergeCell ref="G40:K40"/>
    <mergeCell ref="L40:O40"/>
    <mergeCell ref="AU40:AV40"/>
    <mergeCell ref="AW40:AX40"/>
    <mergeCell ref="AY40:BD40"/>
    <mergeCell ref="C39:D39"/>
    <mergeCell ref="E39:F39"/>
    <mergeCell ref="G39:K39"/>
    <mergeCell ref="L39:O39"/>
    <mergeCell ref="AU39:AV39"/>
    <mergeCell ref="AW39:AX39"/>
    <mergeCell ref="AY37:BD37"/>
    <mergeCell ref="C38:D38"/>
    <mergeCell ref="E38:F38"/>
    <mergeCell ref="G38:K38"/>
    <mergeCell ref="L38:O38"/>
    <mergeCell ref="AU38:AV38"/>
    <mergeCell ref="AW38:AX38"/>
    <mergeCell ref="AY38:BD38"/>
    <mergeCell ref="C37:D37"/>
    <mergeCell ref="E37:F37"/>
    <mergeCell ref="G37:K37"/>
    <mergeCell ref="L37:O37"/>
    <mergeCell ref="AU37:AV37"/>
    <mergeCell ref="AW37:AX37"/>
    <mergeCell ref="AY35:BD35"/>
    <mergeCell ref="C36:D36"/>
    <mergeCell ref="E36:F36"/>
    <mergeCell ref="G36:K36"/>
    <mergeCell ref="L36:O36"/>
    <mergeCell ref="AU36:AV36"/>
    <mergeCell ref="AW36:AX36"/>
    <mergeCell ref="AY36:BD36"/>
    <mergeCell ref="C35:D35"/>
    <mergeCell ref="E35:F35"/>
    <mergeCell ref="G35:K35"/>
    <mergeCell ref="L35:O35"/>
    <mergeCell ref="AU35:AV35"/>
    <mergeCell ref="AW35:AX35"/>
    <mergeCell ref="AY33:BD33"/>
    <mergeCell ref="C34:D34"/>
    <mergeCell ref="E34:F34"/>
    <mergeCell ref="G34:K34"/>
    <mergeCell ref="L34:O34"/>
    <mergeCell ref="AU34:AV34"/>
    <mergeCell ref="AW34:AX34"/>
    <mergeCell ref="AY34:BD34"/>
    <mergeCell ref="C33:D33"/>
    <mergeCell ref="E33:F33"/>
    <mergeCell ref="G33:K33"/>
    <mergeCell ref="L33:O33"/>
    <mergeCell ref="AU33:AV33"/>
    <mergeCell ref="AW33:AX33"/>
    <mergeCell ref="AY31:BD31"/>
    <mergeCell ref="C32:D32"/>
    <mergeCell ref="E32:F32"/>
    <mergeCell ref="G32:K32"/>
    <mergeCell ref="L32:O32"/>
    <mergeCell ref="AU32:AV32"/>
    <mergeCell ref="AW32:AX32"/>
    <mergeCell ref="AY32:BD32"/>
    <mergeCell ref="C31:D31"/>
    <mergeCell ref="E31:F31"/>
    <mergeCell ref="G31:K31"/>
    <mergeCell ref="L31:O31"/>
    <mergeCell ref="AU31:AV31"/>
    <mergeCell ref="AW31:AX31"/>
    <mergeCell ref="AY29:BD29"/>
    <mergeCell ref="C30:D30"/>
    <mergeCell ref="E30:F30"/>
    <mergeCell ref="G30:K30"/>
    <mergeCell ref="L30:O30"/>
    <mergeCell ref="AU30:AV30"/>
    <mergeCell ref="AW30:AX30"/>
    <mergeCell ref="AY30:BD30"/>
    <mergeCell ref="C29:D29"/>
    <mergeCell ref="E29:F29"/>
    <mergeCell ref="G29:K29"/>
    <mergeCell ref="L29:O29"/>
    <mergeCell ref="AU29:AV29"/>
    <mergeCell ref="AW29:AX29"/>
    <mergeCell ref="AY27:BD27"/>
    <mergeCell ref="C28:D28"/>
    <mergeCell ref="E28:F28"/>
    <mergeCell ref="G28:K28"/>
    <mergeCell ref="L28:O28"/>
    <mergeCell ref="AU28:AV28"/>
    <mergeCell ref="AW28:AX28"/>
    <mergeCell ref="AY28:BD28"/>
    <mergeCell ref="C27:D27"/>
    <mergeCell ref="E27:F27"/>
    <mergeCell ref="G27:K27"/>
    <mergeCell ref="L27:O27"/>
    <mergeCell ref="AU27:AV27"/>
    <mergeCell ref="AW27:AX27"/>
    <mergeCell ref="AY25:BD25"/>
    <mergeCell ref="C26:D26"/>
    <mergeCell ref="E26:F26"/>
    <mergeCell ref="G26:K26"/>
    <mergeCell ref="L26:O26"/>
    <mergeCell ref="AU26:AV26"/>
    <mergeCell ref="AW26:AX26"/>
    <mergeCell ref="AY26:BD26"/>
    <mergeCell ref="C25:D25"/>
    <mergeCell ref="E25:F25"/>
    <mergeCell ref="G25:K25"/>
    <mergeCell ref="L25:O25"/>
    <mergeCell ref="AU25:AV25"/>
    <mergeCell ref="AW25:AX25"/>
    <mergeCell ref="AY23:BD23"/>
    <mergeCell ref="C24:D24"/>
    <mergeCell ref="E24:F24"/>
    <mergeCell ref="G24:K24"/>
    <mergeCell ref="L24:O24"/>
    <mergeCell ref="AU24:AV24"/>
    <mergeCell ref="AW24:AX24"/>
    <mergeCell ref="AY24:BD24"/>
    <mergeCell ref="C23:D23"/>
    <mergeCell ref="E23:F23"/>
    <mergeCell ref="G23:K23"/>
    <mergeCell ref="L23:O23"/>
    <mergeCell ref="AU23:AV23"/>
    <mergeCell ref="AW23:AX23"/>
    <mergeCell ref="AY21:BD21"/>
    <mergeCell ref="C22:D22"/>
    <mergeCell ref="E22:F22"/>
    <mergeCell ref="G22:K22"/>
    <mergeCell ref="L22:O22"/>
    <mergeCell ref="AU22:AV22"/>
    <mergeCell ref="AW22:AX22"/>
    <mergeCell ref="AY22:BD22"/>
    <mergeCell ref="C21:D21"/>
    <mergeCell ref="E21:F21"/>
    <mergeCell ref="G21:K21"/>
    <mergeCell ref="L21:O21"/>
    <mergeCell ref="AU21:AV21"/>
    <mergeCell ref="AW21:AX21"/>
    <mergeCell ref="AY19:BD19"/>
    <mergeCell ref="C20:D20"/>
    <mergeCell ref="E20:F20"/>
    <mergeCell ref="G20:K20"/>
    <mergeCell ref="L20:O20"/>
    <mergeCell ref="AU20:AV20"/>
    <mergeCell ref="AW20:AX20"/>
    <mergeCell ref="AY20:BD20"/>
    <mergeCell ref="C19:D19"/>
    <mergeCell ref="E19:F19"/>
    <mergeCell ref="G19:K19"/>
    <mergeCell ref="L19:O19"/>
    <mergeCell ref="AU19:AV19"/>
    <mergeCell ref="AW19:AX19"/>
    <mergeCell ref="AY17:BD17"/>
    <mergeCell ref="C18:D18"/>
    <mergeCell ref="E18:F18"/>
    <mergeCell ref="G18:K18"/>
    <mergeCell ref="L18:O18"/>
    <mergeCell ref="AU18:AV18"/>
    <mergeCell ref="AW18:AX18"/>
    <mergeCell ref="AY18:BD18"/>
    <mergeCell ref="C17:D17"/>
    <mergeCell ref="E17:F17"/>
    <mergeCell ref="G17:K17"/>
    <mergeCell ref="L17:O17"/>
    <mergeCell ref="AU17:AV17"/>
    <mergeCell ref="AW17:AX17"/>
    <mergeCell ref="AY15:BD15"/>
    <mergeCell ref="C16:D16"/>
    <mergeCell ref="E16:F16"/>
    <mergeCell ref="G16:K16"/>
    <mergeCell ref="L16:O16"/>
    <mergeCell ref="AU16:AV16"/>
    <mergeCell ref="AW16:AX16"/>
    <mergeCell ref="AY16:BD16"/>
    <mergeCell ref="C15:D15"/>
    <mergeCell ref="E15:F15"/>
    <mergeCell ref="G15:K15"/>
    <mergeCell ref="L15:O15"/>
    <mergeCell ref="AU15:AV15"/>
    <mergeCell ref="AW15:AX15"/>
    <mergeCell ref="AY13:BD13"/>
    <mergeCell ref="C14:D14"/>
    <mergeCell ref="E14:F14"/>
    <mergeCell ref="G14:K14"/>
    <mergeCell ref="L14:O14"/>
    <mergeCell ref="AU14:AV14"/>
    <mergeCell ref="AW14:AX14"/>
    <mergeCell ref="AY14:BD14"/>
    <mergeCell ref="C13:D13"/>
    <mergeCell ref="E13:F13"/>
    <mergeCell ref="G13:K13"/>
    <mergeCell ref="L13:O13"/>
    <mergeCell ref="AU13:AV13"/>
    <mergeCell ref="AW13:AX13"/>
    <mergeCell ref="B8:B12"/>
    <mergeCell ref="C8:D12"/>
    <mergeCell ref="E8:F12"/>
    <mergeCell ref="G8:K12"/>
    <mergeCell ref="L8:O12"/>
    <mergeCell ref="P8:AT8"/>
    <mergeCell ref="AM1:BA1"/>
    <mergeCell ref="U2:V2"/>
    <mergeCell ref="X2:Y2"/>
    <mergeCell ref="AB2:AC2"/>
    <mergeCell ref="AM2:BA2"/>
    <mergeCell ref="AZ3:BC3"/>
    <mergeCell ref="AU8:AV12"/>
    <mergeCell ref="AW8:AX12"/>
    <mergeCell ref="AY8:BD12"/>
    <mergeCell ref="P9:V9"/>
    <mergeCell ref="W9:AC9"/>
    <mergeCell ref="AD9:AJ9"/>
    <mergeCell ref="AK9:AQ9"/>
    <mergeCell ref="AR9:AT9"/>
    <mergeCell ref="AZ4:BC4"/>
    <mergeCell ref="AV5:AW5"/>
    <mergeCell ref="AZ5:BA5"/>
    <mergeCell ref="AZ6:BA6"/>
  </mergeCells>
  <phoneticPr fontId="4"/>
  <conditionalFormatting sqref="P13:AX112">
    <cfRule type="expression" dxfId="10" priority="7">
      <formula>INDIRECT(ADDRESS(ROW(),COLUMN()))=TRUNC(INDIRECT(ADDRESS(ROW(),COLUMN())))</formula>
    </cfRule>
  </conditionalFormatting>
  <conditionalFormatting sqref="F118:M120">
    <cfRule type="expression" dxfId="9" priority="6">
      <formula>INDIRECT(ADDRESS(ROW(),COLUMN()))=TRUNC(INDIRECT(ADDRESS(ROW(),COLUMN())))</formula>
    </cfRule>
  </conditionalFormatting>
  <conditionalFormatting sqref="T118:AF122">
    <cfRule type="expression" dxfId="8" priority="5">
      <formula>INDIRECT(ADDRESS(ROW(),COLUMN()))=TRUNC(INDIRECT(ADDRESS(ROW(),COLUMN())))</formula>
    </cfRule>
  </conditionalFormatting>
  <conditionalFormatting sqref="L122:M122">
    <cfRule type="expression" dxfId="7" priority="4">
      <formula>INDIRECT(ADDRESS(ROW(),COLUMN()))=TRUNC(INDIRECT(ADDRESS(ROW(),COLUMN())))</formula>
    </cfRule>
  </conditionalFormatting>
  <conditionalFormatting sqref="C127:D127">
    <cfRule type="expression" dxfId="6" priority="3">
      <formula>INDIRECT(ADDRESS(ROW(),COLUMN()))=TRUNC(INDIRECT(ADDRESS(ROW(),COLUMN())))</formula>
    </cfRule>
  </conditionalFormatting>
  <conditionalFormatting sqref="R127:U127">
    <cfRule type="expression" dxfId="5" priority="2">
      <formula>INDIRECT(ADDRESS(ROW(),COLUMN()))=TRUNC(INDIRECT(ADDRESS(ROW(),COLUMN())))</formula>
    </cfRule>
  </conditionalFormatting>
  <conditionalFormatting sqref="R132:U132">
    <cfRule type="expression" dxfId="4" priority="1">
      <formula>INDIRECT(ADDRESS(ROW(),COLUMN()))=TRUNC(INDIRECT(ADDRESS(ROW(),COLUMN())))</formula>
    </cfRule>
  </conditionalFormatting>
  <dataValidations count="7">
    <dataValidation type="list" allowBlank="1" showInputMessage="1" showErrorMessage="1" sqref="AZ4">
      <formula1>"予定,実績,予定・実績"</formula1>
    </dataValidation>
    <dataValidation type="list" errorStyle="warning" allowBlank="1" showInputMessage="1" error="リストにない場合のみ、入力してください。" sqref="G13:K112">
      <formula1>INDIRECT(C13)</formula1>
    </dataValidation>
    <dataValidation type="list" allowBlank="1" showInputMessage="1" sqref="E13:F112">
      <formula1>"A, B, C, D"</formula1>
    </dataValidation>
    <dataValidation type="list" allowBlank="1" showInputMessage="1" showErrorMessage="1" sqref="F127">
      <formula1>"40,50"</formula1>
    </dataValidation>
    <dataValidation type="decimal" allowBlank="1" showInputMessage="1" showErrorMessage="1" error="入力可能範囲　32～40" sqref="AV5">
      <formula1>32</formula1>
      <formula2>40</formula2>
    </dataValidation>
    <dataValidation type="list" allowBlank="1" showInputMessage="1" showErrorMessage="1" sqref="Y124:Z124">
      <formula1>"週,暦月"</formula1>
    </dataValidation>
    <dataValidation type="list" allowBlank="1" showInputMessage="1" showErrorMessage="1" sqref="AZ3">
      <formula1>"４週,暦月"</formula1>
    </dataValidation>
  </dataValidations>
  <printOptions horizontalCentered="1"/>
  <pageMargins left="0.23622047244094491" right="0.23622047244094491" top="0.43307086614173229" bottom="0.27559055118110237" header="0.31496062992125984" footer="0.31496062992125984"/>
  <pageSetup paperSize="9" orientation="portrait" r:id="rId1"/>
  <headerFooter>
    <oddFooter>&amp;R&amp;16&amp;P/&amp;N</oddFooter>
  </headerFooter>
  <extLst>
    <ext xmlns:x14="http://schemas.microsoft.com/office/spreadsheetml/2009/9/main" uri="{CCE6A557-97BC-4b89-ADB6-D9C93CAAB3DF}">
      <x14:dataValidations xmlns:xm="http://schemas.microsoft.com/office/excel/2006/main" count="2">
        <x14:dataValidation type="list" allowBlank="1" showInputMessage="1">
          <x14:formula1>
            <xm:f>'標準様式１ プルダウン・リスト '!$C$4:$C$8</xm:f>
          </x14:formula1>
          <xm:sqref>AM1:BA1</xm:sqref>
        </x14:dataValidation>
        <x14:dataValidation type="list" allowBlank="1" showInputMessage="1">
          <x14:formula1>
            <xm:f>'標準様式１ プルダウン・リスト '!$C$12:$F$12</xm:f>
          </x14:formula1>
          <xm:sqref>C13:D112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C73"/>
  <sheetViews>
    <sheetView workbookViewId="0">
      <selection activeCell="C1" sqref="C1"/>
    </sheetView>
  </sheetViews>
  <sheetFormatPr defaultRowHeight="13.5" x14ac:dyDescent="0.15"/>
  <cols>
    <col min="1" max="2" width="9" style="188"/>
    <col min="3" max="3" width="44.25" style="188" customWidth="1"/>
    <col min="4" max="16384" width="9" style="188"/>
  </cols>
  <sheetData>
    <row r="1" spans="1:10" x14ac:dyDescent="0.15">
      <c r="A1" s="188" t="s">
        <v>265</v>
      </c>
    </row>
    <row r="2" spans="1:10" s="191" customFormat="1" ht="20.25" customHeight="1" x14ac:dyDescent="0.15">
      <c r="A2" s="189" t="s">
        <v>266</v>
      </c>
      <c r="B2" s="189"/>
      <c r="C2" s="190"/>
    </row>
    <row r="3" spans="1:10" s="191" customFormat="1" ht="20.25" customHeight="1" x14ac:dyDescent="0.15">
      <c r="A3" s="190"/>
      <c r="B3" s="190"/>
      <c r="C3" s="190"/>
    </row>
    <row r="4" spans="1:10" s="191" customFormat="1" ht="20.25" customHeight="1" x14ac:dyDescent="0.15">
      <c r="A4" s="192"/>
      <c r="B4" s="190" t="s">
        <v>267</v>
      </c>
      <c r="C4" s="190"/>
      <c r="E4" s="882" t="s">
        <v>268</v>
      </c>
      <c r="F4" s="882"/>
      <c r="G4" s="882"/>
      <c r="H4" s="882"/>
      <c r="I4" s="882"/>
      <c r="J4" s="882"/>
    </row>
    <row r="5" spans="1:10" s="191" customFormat="1" ht="20.25" customHeight="1" x14ac:dyDescent="0.15">
      <c r="A5" s="193"/>
      <c r="B5" s="190" t="s">
        <v>269</v>
      </c>
      <c r="C5" s="190"/>
      <c r="E5" s="882"/>
      <c r="F5" s="882"/>
      <c r="G5" s="882"/>
      <c r="H5" s="882"/>
      <c r="I5" s="882"/>
      <c r="J5" s="882"/>
    </row>
    <row r="6" spans="1:10" s="191" customFormat="1" ht="20.25" customHeight="1" x14ac:dyDescent="0.15">
      <c r="A6" s="194"/>
      <c r="B6" s="190"/>
      <c r="C6" s="190"/>
    </row>
    <row r="7" spans="1:10" s="191" customFormat="1" ht="20.25" customHeight="1" x14ac:dyDescent="0.15">
      <c r="A7" s="194"/>
      <c r="B7" s="190"/>
      <c r="C7" s="190"/>
    </row>
    <row r="8" spans="1:10" s="191" customFormat="1" ht="20.25" customHeight="1" x14ac:dyDescent="0.15">
      <c r="A8" s="190" t="s">
        <v>270</v>
      </c>
      <c r="B8" s="190"/>
      <c r="C8" s="190"/>
    </row>
    <row r="9" spans="1:10" s="191" customFormat="1" ht="20.25" customHeight="1" x14ac:dyDescent="0.15">
      <c r="A9" s="194"/>
      <c r="B9" s="190"/>
      <c r="C9" s="190"/>
    </row>
    <row r="10" spans="1:10" s="191" customFormat="1" ht="20.25" customHeight="1" x14ac:dyDescent="0.15">
      <c r="A10" s="190" t="s">
        <v>271</v>
      </c>
      <c r="B10" s="190"/>
      <c r="C10" s="190"/>
    </row>
    <row r="11" spans="1:10" s="191" customFormat="1" ht="20.25" customHeight="1" x14ac:dyDescent="0.15">
      <c r="A11" s="190"/>
      <c r="B11" s="190"/>
      <c r="C11" s="190"/>
    </row>
    <row r="12" spans="1:10" s="191" customFormat="1" ht="20.25" customHeight="1" x14ac:dyDescent="0.15">
      <c r="A12" s="190" t="s">
        <v>272</v>
      </c>
      <c r="B12" s="190"/>
      <c r="C12" s="190"/>
    </row>
    <row r="13" spans="1:10" s="191" customFormat="1" ht="20.25" customHeight="1" x14ac:dyDescent="0.15">
      <c r="A13" s="190"/>
      <c r="B13" s="190"/>
      <c r="C13" s="190"/>
    </row>
    <row r="14" spans="1:10" s="191" customFormat="1" ht="20.25" customHeight="1" x14ac:dyDescent="0.15">
      <c r="A14" s="190" t="s">
        <v>273</v>
      </c>
      <c r="B14" s="190"/>
      <c r="C14" s="190"/>
    </row>
    <row r="15" spans="1:10" s="191" customFormat="1" ht="20.25" customHeight="1" x14ac:dyDescent="0.15">
      <c r="A15" s="190"/>
      <c r="B15" s="190"/>
      <c r="C15" s="190"/>
    </row>
    <row r="16" spans="1:10" s="191" customFormat="1" ht="20.25" customHeight="1" x14ac:dyDescent="0.15">
      <c r="A16" s="190" t="s">
        <v>274</v>
      </c>
      <c r="B16" s="190"/>
      <c r="C16" s="190"/>
    </row>
    <row r="17" spans="1:3" s="191" customFormat="1" ht="20.25" customHeight="1" x14ac:dyDescent="0.15">
      <c r="A17" s="190" t="s">
        <v>275</v>
      </c>
      <c r="B17" s="190"/>
      <c r="C17" s="190"/>
    </row>
    <row r="18" spans="1:3" s="191" customFormat="1" ht="20.25" customHeight="1" x14ac:dyDescent="0.15">
      <c r="A18" s="190"/>
      <c r="B18" s="190"/>
      <c r="C18" s="190"/>
    </row>
    <row r="19" spans="1:3" s="191" customFormat="1" ht="20.25" customHeight="1" x14ac:dyDescent="0.15">
      <c r="A19" s="190"/>
      <c r="B19" s="195" t="s">
        <v>276</v>
      </c>
      <c r="C19" s="195" t="s">
        <v>277</v>
      </c>
    </row>
    <row r="20" spans="1:3" s="191" customFormat="1" ht="20.25" customHeight="1" x14ac:dyDescent="0.15">
      <c r="A20" s="190"/>
      <c r="B20" s="195">
        <v>1</v>
      </c>
      <c r="C20" s="196" t="s">
        <v>278</v>
      </c>
    </row>
    <row r="21" spans="1:3" s="191" customFormat="1" ht="20.25" customHeight="1" x14ac:dyDescent="0.15">
      <c r="A21" s="190"/>
      <c r="B21" s="195">
        <v>2</v>
      </c>
      <c r="C21" s="196" t="s">
        <v>279</v>
      </c>
    </row>
    <row r="22" spans="1:3" s="191" customFormat="1" ht="20.25" customHeight="1" x14ac:dyDescent="0.15">
      <c r="A22" s="190"/>
      <c r="B22" s="195">
        <v>3</v>
      </c>
      <c r="C22" s="196" t="s">
        <v>280</v>
      </c>
    </row>
    <row r="23" spans="1:3" s="191" customFormat="1" ht="20.25" customHeight="1" x14ac:dyDescent="0.15">
      <c r="A23" s="190"/>
      <c r="B23" s="190"/>
      <c r="C23" s="190"/>
    </row>
    <row r="24" spans="1:3" s="191" customFormat="1" ht="20.25" customHeight="1" x14ac:dyDescent="0.15">
      <c r="A24" s="190"/>
      <c r="B24" s="190" t="s">
        <v>281</v>
      </c>
      <c r="C24" s="190"/>
    </row>
    <row r="25" spans="1:3" s="191" customFormat="1" ht="20.25" customHeight="1" x14ac:dyDescent="0.15">
      <c r="A25" s="190"/>
      <c r="B25" s="190"/>
      <c r="C25" s="190"/>
    </row>
    <row r="26" spans="1:3" s="191" customFormat="1" ht="20.25" customHeight="1" x14ac:dyDescent="0.15">
      <c r="A26" s="190" t="s">
        <v>282</v>
      </c>
      <c r="B26" s="190"/>
      <c r="C26" s="190"/>
    </row>
    <row r="27" spans="1:3" s="191" customFormat="1" ht="20.25" customHeight="1" x14ac:dyDescent="0.15">
      <c r="A27" s="190" t="s">
        <v>283</v>
      </c>
      <c r="B27" s="190"/>
      <c r="C27" s="190"/>
    </row>
    <row r="28" spans="1:3" s="191" customFormat="1" ht="20.25" customHeight="1" x14ac:dyDescent="0.15">
      <c r="A28" s="190"/>
      <c r="B28" s="190"/>
      <c r="C28" s="190"/>
    </row>
    <row r="29" spans="1:3" s="191" customFormat="1" ht="20.25" customHeight="1" x14ac:dyDescent="0.15">
      <c r="A29" s="190"/>
      <c r="B29" s="195" t="s">
        <v>191</v>
      </c>
      <c r="C29" s="195" t="s">
        <v>192</v>
      </c>
    </row>
    <row r="30" spans="1:3" s="191" customFormat="1" ht="20.25" customHeight="1" x14ac:dyDescent="0.15">
      <c r="A30" s="190"/>
      <c r="B30" s="195" t="s">
        <v>284</v>
      </c>
      <c r="C30" s="196" t="s">
        <v>198</v>
      </c>
    </row>
    <row r="31" spans="1:3" s="191" customFormat="1" ht="20.25" customHeight="1" x14ac:dyDescent="0.15">
      <c r="A31" s="190"/>
      <c r="B31" s="195" t="s">
        <v>285</v>
      </c>
      <c r="C31" s="196" t="s">
        <v>202</v>
      </c>
    </row>
    <row r="32" spans="1:3" s="191" customFormat="1" ht="20.25" customHeight="1" x14ac:dyDescent="0.15">
      <c r="A32" s="190"/>
      <c r="B32" s="195" t="s">
        <v>286</v>
      </c>
      <c r="C32" s="196" t="s">
        <v>206</v>
      </c>
    </row>
    <row r="33" spans="1:55" s="191" customFormat="1" ht="20.25" customHeight="1" x14ac:dyDescent="0.15">
      <c r="A33" s="190"/>
      <c r="B33" s="195" t="s">
        <v>287</v>
      </c>
      <c r="C33" s="196" t="s">
        <v>210</v>
      </c>
    </row>
    <row r="34" spans="1:55" s="191" customFormat="1" ht="20.25" customHeight="1" x14ac:dyDescent="0.15">
      <c r="A34" s="190"/>
      <c r="B34" s="190"/>
      <c r="C34" s="190"/>
    </row>
    <row r="35" spans="1:55" s="191" customFormat="1" ht="20.25" customHeight="1" x14ac:dyDescent="0.15">
      <c r="A35" s="190"/>
      <c r="B35" s="197" t="s">
        <v>288</v>
      </c>
      <c r="C35" s="190"/>
    </row>
    <row r="36" spans="1:55" s="191" customFormat="1" ht="20.25" customHeight="1" x14ac:dyDescent="0.15">
      <c r="B36" s="190" t="s">
        <v>289</v>
      </c>
      <c r="E36" s="197"/>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198"/>
      <c r="AO36" s="198"/>
      <c r="AP36" s="198"/>
      <c r="AQ36" s="198"/>
      <c r="AR36" s="198"/>
      <c r="AS36" s="198"/>
      <c r="AT36" s="198"/>
      <c r="AU36" s="198"/>
      <c r="AV36" s="198"/>
      <c r="AW36" s="198"/>
      <c r="AX36" s="198"/>
      <c r="AY36" s="198"/>
      <c r="AZ36" s="198"/>
      <c r="BA36" s="198"/>
      <c r="BB36" s="198"/>
      <c r="BC36" s="198"/>
    </row>
    <row r="37" spans="1:55" s="191" customFormat="1" ht="20.25" customHeight="1" x14ac:dyDescent="0.15">
      <c r="B37" s="190" t="s">
        <v>290</v>
      </c>
      <c r="E37" s="190"/>
      <c r="F37" s="198"/>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8"/>
      <c r="AP37" s="198"/>
      <c r="AQ37" s="198"/>
      <c r="AR37" s="198"/>
      <c r="AS37" s="198"/>
      <c r="AT37" s="198"/>
      <c r="AU37" s="198"/>
      <c r="AV37" s="198"/>
      <c r="AW37" s="198"/>
      <c r="AX37" s="198"/>
      <c r="AY37" s="198"/>
      <c r="AZ37" s="198"/>
      <c r="BA37" s="198"/>
      <c r="BB37" s="198"/>
      <c r="BC37" s="198"/>
    </row>
    <row r="38" spans="1:55" s="191" customFormat="1" ht="20.25" customHeight="1" x14ac:dyDescent="0.15">
      <c r="E38" s="190"/>
    </row>
    <row r="39" spans="1:55" s="191" customFormat="1" ht="20.25" customHeight="1" x14ac:dyDescent="0.15">
      <c r="A39" s="190"/>
      <c r="B39" s="190"/>
      <c r="C39" s="190"/>
      <c r="D39" s="199"/>
      <c r="E39" s="200"/>
      <c r="F39" s="200"/>
      <c r="G39" s="200"/>
      <c r="H39" s="201"/>
      <c r="I39" s="201"/>
      <c r="J39" s="200"/>
      <c r="K39" s="200"/>
      <c r="L39" s="200"/>
      <c r="M39" s="201"/>
      <c r="N39" s="201"/>
      <c r="O39" s="201"/>
      <c r="P39" s="201"/>
      <c r="Q39" s="201"/>
      <c r="R39" s="200"/>
      <c r="S39" s="200"/>
      <c r="T39" s="200"/>
      <c r="U39" s="201"/>
      <c r="V39" s="201"/>
      <c r="W39" s="200"/>
      <c r="X39" s="200"/>
      <c r="Y39" s="200"/>
      <c r="Z39" s="201"/>
      <c r="AA39" s="201"/>
    </row>
    <row r="40" spans="1:55" s="191" customFormat="1" ht="20.25" customHeight="1" x14ac:dyDescent="0.15">
      <c r="A40" s="190" t="s">
        <v>291</v>
      </c>
      <c r="B40" s="190"/>
      <c r="C40" s="190"/>
    </row>
    <row r="41" spans="1:55" s="191" customFormat="1" ht="20.25" customHeight="1" x14ac:dyDescent="0.15">
      <c r="A41" s="190" t="s">
        <v>292</v>
      </c>
      <c r="B41" s="190"/>
      <c r="C41" s="190"/>
    </row>
    <row r="42" spans="1:55" s="191" customFormat="1" ht="20.25" customHeight="1" x14ac:dyDescent="0.15">
      <c r="A42" s="202" t="s">
        <v>293</v>
      </c>
      <c r="D42" s="203"/>
      <c r="E42" s="204"/>
      <c r="F42" s="200"/>
      <c r="G42" s="200"/>
      <c r="H42" s="200"/>
      <c r="I42" s="200"/>
      <c r="J42" s="201"/>
      <c r="K42" s="200"/>
      <c r="L42" s="201"/>
      <c r="M42" s="200"/>
      <c r="N42" s="200"/>
      <c r="O42" s="200"/>
      <c r="P42" s="200"/>
      <c r="Q42" s="200"/>
      <c r="R42" s="201"/>
      <c r="S42" s="200"/>
      <c r="T42" s="201"/>
      <c r="U42" s="200"/>
      <c r="V42" s="200"/>
      <c r="W42" s="201"/>
      <c r="X42" s="200"/>
      <c r="Y42" s="201"/>
      <c r="Z42" s="200"/>
      <c r="AA42" s="200"/>
      <c r="AB42" s="200"/>
      <c r="AC42" s="200"/>
      <c r="AD42" s="200"/>
      <c r="AE42" s="201"/>
      <c r="AF42" s="199"/>
      <c r="AG42" s="201"/>
      <c r="AH42" s="200"/>
      <c r="AI42" s="201"/>
      <c r="AJ42" s="201"/>
      <c r="AK42" s="201"/>
      <c r="AL42" s="201"/>
      <c r="AM42" s="200"/>
      <c r="AN42" s="201"/>
      <c r="AO42" s="201"/>
    </row>
    <row r="43" spans="1:55" s="191" customFormat="1" ht="20.25" customHeight="1" x14ac:dyDescent="0.15">
      <c r="C43" s="202"/>
      <c r="D43" s="203"/>
      <c r="E43" s="204"/>
      <c r="F43" s="200"/>
      <c r="G43" s="200"/>
      <c r="H43" s="200"/>
      <c r="I43" s="200"/>
      <c r="J43" s="201"/>
      <c r="K43" s="200"/>
      <c r="L43" s="201"/>
      <c r="M43" s="200"/>
      <c r="N43" s="200"/>
      <c r="O43" s="200"/>
      <c r="P43" s="200"/>
      <c r="Q43" s="200"/>
      <c r="R43" s="201"/>
      <c r="S43" s="200"/>
      <c r="T43" s="201"/>
      <c r="U43" s="200"/>
      <c r="V43" s="200"/>
      <c r="W43" s="201"/>
      <c r="X43" s="200"/>
      <c r="Y43" s="201"/>
      <c r="Z43" s="200"/>
      <c r="AA43" s="200"/>
      <c r="AB43" s="200"/>
      <c r="AC43" s="200"/>
      <c r="AD43" s="200"/>
      <c r="AE43" s="201"/>
      <c r="AF43" s="199"/>
      <c r="AG43" s="201"/>
      <c r="AH43" s="200"/>
      <c r="AI43" s="201"/>
      <c r="AJ43" s="201"/>
      <c r="AK43" s="201"/>
      <c r="AL43" s="201"/>
      <c r="AM43" s="200"/>
      <c r="AN43" s="201"/>
      <c r="AO43" s="201"/>
    </row>
    <row r="44" spans="1:55" s="191" customFormat="1" ht="20.25" customHeight="1" x14ac:dyDescent="0.15">
      <c r="A44" s="190" t="s">
        <v>294</v>
      </c>
      <c r="B44" s="190"/>
    </row>
    <row r="45" spans="1:55" s="191" customFormat="1" ht="20.25" customHeight="1" x14ac:dyDescent="0.15"/>
    <row r="46" spans="1:55" s="191" customFormat="1" ht="20.25" customHeight="1" x14ac:dyDescent="0.15">
      <c r="A46" s="190" t="s">
        <v>295</v>
      </c>
      <c r="B46" s="190"/>
      <c r="C46" s="190"/>
    </row>
    <row r="47" spans="1:55" s="191" customFormat="1" ht="20.25" customHeight="1" x14ac:dyDescent="0.15">
      <c r="A47" s="190" t="s">
        <v>296</v>
      </c>
      <c r="B47" s="190"/>
      <c r="C47" s="190"/>
    </row>
    <row r="48" spans="1:55" s="191" customFormat="1" ht="20.25" customHeight="1" x14ac:dyDescent="0.15"/>
    <row r="49" spans="1:55" s="191" customFormat="1" ht="20.25" customHeight="1" x14ac:dyDescent="0.15">
      <c r="A49" s="190" t="s">
        <v>297</v>
      </c>
      <c r="B49" s="190"/>
      <c r="C49" s="190"/>
    </row>
    <row r="50" spans="1:55" s="191" customFormat="1" ht="20.25" customHeight="1" x14ac:dyDescent="0.15">
      <c r="A50" s="190" t="s">
        <v>298</v>
      </c>
      <c r="B50" s="190"/>
      <c r="C50" s="190"/>
    </row>
    <row r="51" spans="1:55" s="191" customFormat="1" ht="20.25" customHeight="1" x14ac:dyDescent="0.15">
      <c r="A51" s="190"/>
      <c r="B51" s="190"/>
      <c r="C51" s="190"/>
    </row>
    <row r="52" spans="1:55" s="191" customFormat="1" ht="20.25" customHeight="1" x14ac:dyDescent="0.15">
      <c r="A52" s="190" t="s">
        <v>299</v>
      </c>
      <c r="B52" s="190"/>
      <c r="C52" s="190"/>
    </row>
    <row r="53" spans="1:55" s="191" customFormat="1" ht="20.25" customHeight="1" x14ac:dyDescent="0.15">
      <c r="A53" s="190"/>
      <c r="B53" s="190"/>
      <c r="C53" s="190"/>
    </row>
    <row r="54" spans="1:55" s="191" customFormat="1" ht="20.25" customHeight="1" x14ac:dyDescent="0.15">
      <c r="A54" s="191" t="s">
        <v>300</v>
      </c>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N54" s="205"/>
      <c r="AO54" s="205"/>
      <c r="AP54" s="205"/>
      <c r="AQ54" s="205"/>
      <c r="AR54" s="205"/>
      <c r="AS54" s="205"/>
      <c r="AT54" s="205"/>
      <c r="AU54" s="205"/>
      <c r="AV54" s="205"/>
      <c r="AW54" s="205"/>
      <c r="AX54" s="205"/>
      <c r="AY54" s="205"/>
      <c r="AZ54" s="205"/>
      <c r="BA54" s="205"/>
      <c r="BB54" s="205"/>
      <c r="BC54" s="205"/>
    </row>
    <row r="55" spans="1:55" s="191" customFormat="1" ht="20.25" customHeight="1" x14ac:dyDescent="0.15">
      <c r="A55" s="191" t="s">
        <v>301</v>
      </c>
      <c r="D55" s="205"/>
      <c r="E55" s="205"/>
      <c r="F55" s="205"/>
      <c r="G55" s="205"/>
      <c r="H55" s="205"/>
      <c r="I55" s="205"/>
      <c r="J55" s="205"/>
      <c r="K55" s="205"/>
      <c r="L55" s="205"/>
      <c r="M55" s="205"/>
      <c r="N55" s="205"/>
      <c r="O55" s="205"/>
      <c r="P55" s="205"/>
      <c r="Q55" s="205"/>
      <c r="R55" s="205"/>
      <c r="S55" s="205"/>
      <c r="T55" s="205"/>
      <c r="U55" s="205"/>
      <c r="V55" s="205"/>
      <c r="W55" s="205"/>
      <c r="X55" s="205"/>
      <c r="Y55" s="205"/>
      <c r="Z55" s="205"/>
      <c r="AA55" s="205"/>
      <c r="AB55" s="205"/>
      <c r="AC55" s="205"/>
      <c r="AD55" s="205"/>
      <c r="AE55" s="205"/>
      <c r="AF55" s="205"/>
      <c r="AG55" s="205"/>
      <c r="AH55" s="205"/>
      <c r="AI55" s="205"/>
      <c r="AJ55" s="205"/>
      <c r="AK55" s="205"/>
      <c r="AL55" s="205"/>
      <c r="AM55" s="205"/>
      <c r="AN55" s="205"/>
      <c r="AO55" s="205"/>
      <c r="AP55" s="205"/>
      <c r="AQ55" s="205"/>
      <c r="AR55" s="205"/>
      <c r="AS55" s="205"/>
      <c r="AT55" s="205"/>
      <c r="AU55" s="205"/>
      <c r="AV55" s="205"/>
      <c r="AW55" s="205"/>
      <c r="AX55" s="205"/>
      <c r="AY55" s="205"/>
      <c r="AZ55" s="205"/>
      <c r="BA55" s="205"/>
      <c r="BB55" s="205"/>
      <c r="BC55" s="205"/>
    </row>
    <row r="56" spans="1:55" s="191" customFormat="1" ht="20.25" customHeight="1" x14ac:dyDescent="0.15">
      <c r="A56" s="191" t="s">
        <v>302</v>
      </c>
      <c r="D56" s="205"/>
      <c r="E56" s="205"/>
      <c r="F56" s="205"/>
      <c r="G56" s="205"/>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5"/>
      <c r="AY56" s="205"/>
      <c r="AZ56" s="205"/>
      <c r="BA56" s="205"/>
      <c r="BB56" s="205"/>
      <c r="BC56" s="205"/>
    </row>
    <row r="57" spans="1:55" s="191" customFormat="1" ht="20.25" customHeight="1" x14ac:dyDescent="0.15">
      <c r="A57" s="190"/>
      <c r="B57" s="190"/>
      <c r="C57" s="190"/>
      <c r="D57" s="198"/>
      <c r="E57" s="198"/>
      <c r="F57" s="198"/>
      <c r="G57" s="198"/>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row>
    <row r="58" spans="1:55" s="191" customFormat="1" ht="20.25" customHeight="1" x14ac:dyDescent="0.15">
      <c r="A58" s="191" t="s">
        <v>303</v>
      </c>
      <c r="C58" s="206"/>
      <c r="D58" s="197"/>
      <c r="E58" s="197"/>
    </row>
    <row r="59" spans="1:55" s="191" customFormat="1" ht="20.25" customHeight="1" x14ac:dyDescent="0.15">
      <c r="A59" s="206"/>
      <c r="B59" s="206"/>
      <c r="C59" s="206"/>
      <c r="D59" s="190"/>
      <c r="E59" s="190"/>
    </row>
    <row r="60" spans="1:55" s="191" customFormat="1" ht="20.25" customHeight="1" x14ac:dyDescent="0.15">
      <c r="A60" s="191" t="s">
        <v>304</v>
      </c>
      <c r="C60" s="206"/>
      <c r="D60" s="197"/>
      <c r="E60" s="197"/>
    </row>
    <row r="61" spans="1:55" s="191" customFormat="1" ht="20.25" customHeight="1" x14ac:dyDescent="0.15">
      <c r="A61" s="207" t="s">
        <v>305</v>
      </c>
      <c r="B61" s="206"/>
      <c r="C61" s="206"/>
      <c r="D61" s="190"/>
      <c r="E61" s="190"/>
    </row>
    <row r="62" spans="1:55" s="191" customFormat="1" ht="20.25" customHeight="1" x14ac:dyDescent="0.15">
      <c r="A62" s="208" t="s">
        <v>306</v>
      </c>
      <c r="B62" s="206"/>
      <c r="C62" s="206"/>
      <c r="D62" s="190"/>
      <c r="E62" s="190"/>
    </row>
    <row r="63" spans="1:55" s="191" customFormat="1" ht="20.25" customHeight="1" x14ac:dyDescent="0.15">
      <c r="A63" s="207" t="s">
        <v>307</v>
      </c>
      <c r="B63" s="206"/>
      <c r="C63" s="206"/>
      <c r="D63" s="190"/>
      <c r="E63" s="190"/>
    </row>
    <row r="64" spans="1:55" s="191" customFormat="1" ht="20.25" customHeight="1" x14ac:dyDescent="0.15">
      <c r="A64" s="208" t="s">
        <v>308</v>
      </c>
      <c r="B64" s="206"/>
      <c r="C64" s="206"/>
      <c r="D64" s="190"/>
      <c r="E64" s="190"/>
    </row>
    <row r="65" spans="1:5" s="191" customFormat="1" ht="20.25" customHeight="1" x14ac:dyDescent="0.15">
      <c r="A65" s="207" t="s">
        <v>309</v>
      </c>
      <c r="B65" s="206"/>
      <c r="C65" s="206"/>
      <c r="D65" s="190"/>
      <c r="E65" s="190"/>
    </row>
    <row r="66" spans="1:5" s="191" customFormat="1" ht="20.25" customHeight="1" x14ac:dyDescent="0.15">
      <c r="A66" s="207" t="s">
        <v>310</v>
      </c>
      <c r="B66" s="206"/>
      <c r="C66" s="206"/>
      <c r="D66" s="190"/>
      <c r="E66" s="190"/>
    </row>
    <row r="67" spans="1:5" s="191" customFormat="1" ht="20.25" customHeight="1" x14ac:dyDescent="0.15">
      <c r="A67" s="207" t="s">
        <v>311</v>
      </c>
      <c r="B67" s="206"/>
      <c r="C67" s="206"/>
      <c r="D67" s="190"/>
      <c r="E67" s="190"/>
    </row>
    <row r="68" spans="1:5" s="191" customFormat="1" ht="20.25" customHeight="1" x14ac:dyDescent="0.15">
      <c r="A68" s="206"/>
      <c r="B68" s="206"/>
      <c r="C68" s="206"/>
      <c r="D68" s="190"/>
      <c r="E68" s="190"/>
    </row>
    <row r="69" spans="1:5" s="191" customFormat="1" ht="20.25" customHeight="1" x14ac:dyDescent="0.15">
      <c r="A69" s="206"/>
      <c r="B69" s="206"/>
      <c r="C69" s="206"/>
      <c r="D69" s="190"/>
      <c r="E69" s="190"/>
    </row>
    <row r="70" spans="1:5" s="191" customFormat="1" ht="20.25" customHeight="1" x14ac:dyDescent="0.15">
      <c r="A70" s="206"/>
      <c r="B70" s="206"/>
      <c r="C70" s="206"/>
      <c r="D70" s="190"/>
      <c r="E70" s="190"/>
    </row>
    <row r="71" spans="1:5" s="191" customFormat="1" ht="20.25" customHeight="1" x14ac:dyDescent="0.15">
      <c r="A71" s="206"/>
      <c r="B71" s="206"/>
      <c r="C71" s="206"/>
      <c r="D71" s="190"/>
      <c r="E71" s="190"/>
    </row>
    <row r="72" spans="1:5" ht="20.25" customHeight="1" x14ac:dyDescent="0.15"/>
    <row r="73" spans="1:5" ht="20.25" customHeight="1" x14ac:dyDescent="0.15"/>
  </sheetData>
  <mergeCells count="1">
    <mergeCell ref="E4:J5"/>
  </mergeCells>
  <phoneticPr fontId="4"/>
  <printOptions horizontalCentered="1"/>
  <pageMargins left="0.70866141732283472" right="0.70866141732283472" top="0.74803149606299213" bottom="0.15748031496062992" header="0.31496062992125984" footer="0.31496062992125984"/>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B1:K42"/>
  <sheetViews>
    <sheetView zoomScale="80" zoomScaleNormal="80" workbookViewId="0">
      <selection activeCell="E12" sqref="E12:E25"/>
    </sheetView>
  </sheetViews>
  <sheetFormatPr defaultRowHeight="18.75" x14ac:dyDescent="0.15"/>
  <cols>
    <col min="1" max="1" width="2" style="209" customWidth="1"/>
    <col min="2" max="2" width="7.125" style="209" bestFit="1" customWidth="1"/>
    <col min="3" max="11" width="40.625" style="209" customWidth="1"/>
    <col min="12" max="16384" width="9" style="209"/>
  </cols>
  <sheetData>
    <row r="1" spans="2:11" x14ac:dyDescent="0.15">
      <c r="B1" s="209" t="s">
        <v>312</v>
      </c>
    </row>
    <row r="3" spans="2:11" x14ac:dyDescent="0.15">
      <c r="B3" s="210" t="s">
        <v>313</v>
      </c>
      <c r="C3" s="210" t="s">
        <v>314</v>
      </c>
    </row>
    <row r="4" spans="2:11" x14ac:dyDescent="0.15">
      <c r="B4" s="210">
        <v>1</v>
      </c>
      <c r="C4" s="211" t="s">
        <v>149</v>
      </c>
    </row>
    <row r="5" spans="2:11" x14ac:dyDescent="0.15">
      <c r="B5" s="210">
        <v>2</v>
      </c>
      <c r="C5" s="211" t="s">
        <v>315</v>
      </c>
    </row>
    <row r="6" spans="2:11" x14ac:dyDescent="0.15">
      <c r="B6" s="210">
        <v>3</v>
      </c>
      <c r="C6" s="212"/>
    </row>
    <row r="7" spans="2:11" x14ac:dyDescent="0.15">
      <c r="B7" s="210">
        <v>4</v>
      </c>
      <c r="C7" s="212"/>
    </row>
    <row r="8" spans="2:11" x14ac:dyDescent="0.15">
      <c r="B8" s="210">
        <v>5</v>
      </c>
      <c r="C8" s="212"/>
    </row>
    <row r="10" spans="2:11" x14ac:dyDescent="0.15">
      <c r="B10" s="209" t="s">
        <v>316</v>
      </c>
    </row>
    <row r="11" spans="2:11" ht="19.5" thickBot="1" x14ac:dyDescent="0.2"/>
    <row r="12" spans="2:11" ht="19.5" thickBot="1" x14ac:dyDescent="0.2">
      <c r="B12" s="213" t="s">
        <v>277</v>
      </c>
      <c r="C12" s="214" t="s">
        <v>278</v>
      </c>
      <c r="D12" s="215" t="s">
        <v>279</v>
      </c>
      <c r="E12" s="216" t="s">
        <v>317</v>
      </c>
      <c r="F12" s="215" t="s">
        <v>318</v>
      </c>
      <c r="G12" s="217" t="s">
        <v>318</v>
      </c>
      <c r="H12" s="217" t="s">
        <v>318</v>
      </c>
      <c r="I12" s="217" t="s">
        <v>319</v>
      </c>
      <c r="J12" s="217" t="s">
        <v>319</v>
      </c>
      <c r="K12" s="218" t="s">
        <v>320</v>
      </c>
    </row>
    <row r="13" spans="2:11" x14ac:dyDescent="0.15">
      <c r="B13" s="883" t="s">
        <v>321</v>
      </c>
      <c r="C13" s="219" t="s">
        <v>319</v>
      </c>
      <c r="D13" s="220" t="s">
        <v>322</v>
      </c>
      <c r="E13" s="221" t="s">
        <v>322</v>
      </c>
      <c r="F13" s="222"/>
      <c r="G13" s="223"/>
      <c r="H13" s="223"/>
      <c r="I13" s="223"/>
      <c r="J13" s="223"/>
      <c r="K13" s="224"/>
    </row>
    <row r="14" spans="2:11" x14ac:dyDescent="0.15">
      <c r="B14" s="883"/>
      <c r="C14" s="225" t="s">
        <v>319</v>
      </c>
      <c r="D14" s="226" t="s">
        <v>323</v>
      </c>
      <c r="E14" s="227" t="s">
        <v>324</v>
      </c>
      <c r="F14" s="228"/>
      <c r="G14" s="212"/>
      <c r="H14" s="212"/>
      <c r="I14" s="212"/>
      <c r="J14" s="212"/>
      <c r="K14" s="229"/>
    </row>
    <row r="15" spans="2:11" x14ac:dyDescent="0.15">
      <c r="B15" s="883"/>
      <c r="C15" s="225" t="s">
        <v>318</v>
      </c>
      <c r="D15" s="230" t="s">
        <v>325</v>
      </c>
      <c r="E15" s="231" t="s">
        <v>326</v>
      </c>
      <c r="F15" s="232"/>
      <c r="G15" s="212"/>
      <c r="H15" s="212"/>
      <c r="I15" s="212"/>
      <c r="J15" s="212"/>
      <c r="K15" s="229"/>
    </row>
    <row r="16" spans="2:11" x14ac:dyDescent="0.15">
      <c r="B16" s="883"/>
      <c r="C16" s="225" t="s">
        <v>327</v>
      </c>
      <c r="D16" s="230" t="s">
        <v>328</v>
      </c>
      <c r="E16" s="231" t="s">
        <v>329</v>
      </c>
      <c r="F16" s="232"/>
      <c r="G16" s="212"/>
      <c r="H16" s="212"/>
      <c r="I16" s="212"/>
      <c r="J16" s="212"/>
      <c r="K16" s="229"/>
    </row>
    <row r="17" spans="2:11" x14ac:dyDescent="0.15">
      <c r="B17" s="883"/>
      <c r="C17" s="225" t="s">
        <v>320</v>
      </c>
      <c r="D17" s="230" t="s">
        <v>330</v>
      </c>
      <c r="E17" s="231" t="s">
        <v>331</v>
      </c>
      <c r="F17" s="232"/>
      <c r="G17" s="212"/>
      <c r="H17" s="212"/>
      <c r="I17" s="212"/>
      <c r="J17" s="212"/>
      <c r="K17" s="229"/>
    </row>
    <row r="18" spans="2:11" x14ac:dyDescent="0.15">
      <c r="B18" s="883"/>
      <c r="C18" s="225" t="s">
        <v>318</v>
      </c>
      <c r="D18" s="230" t="s">
        <v>332</v>
      </c>
      <c r="E18" s="231" t="s">
        <v>333</v>
      </c>
      <c r="F18" s="232"/>
      <c r="G18" s="212"/>
      <c r="H18" s="212"/>
      <c r="I18" s="212"/>
      <c r="J18" s="212"/>
      <c r="K18" s="229"/>
    </row>
    <row r="19" spans="2:11" x14ac:dyDescent="0.15">
      <c r="B19" s="883"/>
      <c r="C19" s="225" t="s">
        <v>320</v>
      </c>
      <c r="D19" s="230" t="s">
        <v>334</v>
      </c>
      <c r="E19" s="231" t="s">
        <v>335</v>
      </c>
      <c r="F19" s="232"/>
      <c r="G19" s="212"/>
      <c r="H19" s="212"/>
      <c r="I19" s="212"/>
      <c r="J19" s="212"/>
      <c r="K19" s="229"/>
    </row>
    <row r="20" spans="2:11" x14ac:dyDescent="0.15">
      <c r="B20" s="883"/>
      <c r="C20" s="225" t="s">
        <v>319</v>
      </c>
      <c r="D20" s="230" t="s">
        <v>320</v>
      </c>
      <c r="E20" s="231" t="s">
        <v>332</v>
      </c>
      <c r="F20" s="232"/>
      <c r="G20" s="212"/>
      <c r="H20" s="212"/>
      <c r="I20" s="212"/>
      <c r="J20" s="212"/>
      <c r="K20" s="229"/>
    </row>
    <row r="21" spans="2:11" x14ac:dyDescent="0.15">
      <c r="B21" s="883"/>
      <c r="C21" s="225" t="s">
        <v>319</v>
      </c>
      <c r="D21" s="230" t="s">
        <v>327</v>
      </c>
      <c r="E21" s="231" t="s">
        <v>336</v>
      </c>
      <c r="F21" s="232"/>
      <c r="G21" s="212"/>
      <c r="H21" s="212"/>
      <c r="I21" s="212"/>
      <c r="J21" s="212"/>
      <c r="K21" s="229"/>
    </row>
    <row r="22" spans="2:11" x14ac:dyDescent="0.15">
      <c r="B22" s="883"/>
      <c r="C22" s="225" t="s">
        <v>319</v>
      </c>
      <c r="D22" s="231" t="s">
        <v>320</v>
      </c>
      <c r="E22" s="231" t="s">
        <v>320</v>
      </c>
      <c r="F22" s="232"/>
      <c r="G22" s="212"/>
      <c r="H22" s="212"/>
      <c r="I22" s="212"/>
      <c r="J22" s="212"/>
      <c r="K22" s="229"/>
    </row>
    <row r="23" spans="2:11" x14ac:dyDescent="0.15">
      <c r="B23" s="883"/>
      <c r="C23" s="225" t="s">
        <v>320</v>
      </c>
      <c r="D23" s="231" t="s">
        <v>320</v>
      </c>
      <c r="E23" s="231" t="s">
        <v>320</v>
      </c>
      <c r="F23" s="232"/>
      <c r="G23" s="212"/>
      <c r="H23" s="212"/>
      <c r="I23" s="212"/>
      <c r="J23" s="212"/>
      <c r="K23" s="229"/>
    </row>
    <row r="24" spans="2:11" x14ac:dyDescent="0.15">
      <c r="B24" s="883"/>
      <c r="C24" s="225" t="s">
        <v>320</v>
      </c>
      <c r="D24" s="231" t="s">
        <v>319</v>
      </c>
      <c r="E24" s="231" t="s">
        <v>320</v>
      </c>
      <c r="F24" s="232"/>
      <c r="G24" s="212"/>
      <c r="H24" s="212"/>
      <c r="I24" s="212"/>
      <c r="J24" s="212"/>
      <c r="K24" s="229"/>
    </row>
    <row r="25" spans="2:11" ht="19.5" thickBot="1" x14ac:dyDescent="0.2">
      <c r="B25" s="884"/>
      <c r="C25" s="233" t="s">
        <v>318</v>
      </c>
      <c r="D25" s="234" t="s">
        <v>320</v>
      </c>
      <c r="E25" s="235" t="s">
        <v>320</v>
      </c>
      <c r="F25" s="236"/>
      <c r="G25" s="237"/>
      <c r="H25" s="237"/>
      <c r="I25" s="237"/>
      <c r="J25" s="237"/>
      <c r="K25" s="238"/>
    </row>
    <row r="28" spans="2:11" x14ac:dyDescent="0.15">
      <c r="C28" s="209" t="s">
        <v>337</v>
      </c>
    </row>
    <row r="29" spans="2:11" x14ac:dyDescent="0.15">
      <c r="C29" s="209" t="s">
        <v>338</v>
      </c>
    </row>
    <row r="30" spans="2:11" x14ac:dyDescent="0.15">
      <c r="C30" s="209" t="s">
        <v>339</v>
      </c>
    </row>
    <row r="31" spans="2:11" x14ac:dyDescent="0.15">
      <c r="C31" s="209" t="s">
        <v>340</v>
      </c>
    </row>
    <row r="32" spans="2:11" x14ac:dyDescent="0.15">
      <c r="C32" s="209" t="s">
        <v>341</v>
      </c>
    </row>
    <row r="33" spans="3:3" x14ac:dyDescent="0.15">
      <c r="C33" s="209" t="s">
        <v>342</v>
      </c>
    </row>
    <row r="34" spans="3:3" x14ac:dyDescent="0.15">
      <c r="C34" s="209" t="s">
        <v>343</v>
      </c>
    </row>
    <row r="35" spans="3:3" x14ac:dyDescent="0.15">
      <c r="C35" s="209" t="s">
        <v>344</v>
      </c>
    </row>
    <row r="37" spans="3:3" x14ac:dyDescent="0.15">
      <c r="C37" s="209" t="s">
        <v>345</v>
      </c>
    </row>
    <row r="38" spans="3:3" x14ac:dyDescent="0.15">
      <c r="C38" s="209" t="s">
        <v>346</v>
      </c>
    </row>
    <row r="39" spans="3:3" x14ac:dyDescent="0.15">
      <c r="C39" s="209" t="s">
        <v>347</v>
      </c>
    </row>
    <row r="40" spans="3:3" x14ac:dyDescent="0.15">
      <c r="C40" s="209" t="s">
        <v>348</v>
      </c>
    </row>
    <row r="41" spans="3:3" x14ac:dyDescent="0.15">
      <c r="C41" s="209" t="s">
        <v>349</v>
      </c>
    </row>
    <row r="42" spans="3:3" x14ac:dyDescent="0.15">
      <c r="C42" s="209" t="s">
        <v>350</v>
      </c>
    </row>
  </sheetData>
  <mergeCells count="1">
    <mergeCell ref="B13:B25"/>
  </mergeCells>
  <phoneticPr fontId="4"/>
  <pageMargins left="0.70866141732283472" right="0.70866141732283472" top="0.74803149606299213" bottom="0.74803149606299213" header="0.31496062992125984" footer="0.3149606299212598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F57"/>
  <sheetViews>
    <sheetView showGridLines="0" view="pageBreakPreview" zoomScale="75" zoomScaleNormal="55" zoomScaleSheetLayoutView="75" workbookViewId="0">
      <selection activeCell="C1" sqref="C1"/>
    </sheetView>
  </sheetViews>
  <sheetFormatPr defaultColWidth="4.5" defaultRowHeight="20.25" customHeight="1" x14ac:dyDescent="0.15"/>
  <cols>
    <col min="1" max="1" width="1.375" style="243" customWidth="1"/>
    <col min="2" max="56" width="5.625" style="243" customWidth="1"/>
    <col min="57" max="16384" width="4.5" style="243"/>
  </cols>
  <sheetData>
    <row r="1" spans="1:57" s="239" customFormat="1" ht="20.25" customHeight="1" x14ac:dyDescent="0.15">
      <c r="A1" s="87"/>
      <c r="B1" s="87"/>
      <c r="C1" s="88" t="s">
        <v>145</v>
      </c>
      <c r="D1" s="88"/>
      <c r="E1" s="87"/>
      <c r="F1" s="87"/>
      <c r="G1" s="89" t="s">
        <v>351</v>
      </c>
      <c r="H1" s="87"/>
      <c r="I1" s="87"/>
      <c r="J1" s="88"/>
      <c r="K1" s="88"/>
      <c r="L1" s="88"/>
      <c r="M1" s="88"/>
      <c r="N1" s="87"/>
      <c r="O1" s="87"/>
      <c r="P1" s="87"/>
      <c r="Q1" s="87"/>
      <c r="R1" s="87"/>
      <c r="S1" s="87"/>
      <c r="T1" s="87"/>
      <c r="U1" s="87"/>
      <c r="V1" s="87"/>
      <c r="W1" s="87"/>
      <c r="X1" s="87"/>
      <c r="Y1" s="87"/>
      <c r="Z1" s="87"/>
      <c r="AA1" s="87"/>
      <c r="AB1" s="87"/>
      <c r="AC1" s="87"/>
      <c r="AD1" s="87"/>
      <c r="AE1" s="87"/>
      <c r="AF1" s="87"/>
      <c r="AG1" s="87"/>
      <c r="AH1" s="87"/>
      <c r="AI1" s="87"/>
      <c r="AJ1" s="87"/>
      <c r="AK1" s="90" t="s">
        <v>147</v>
      </c>
      <c r="AL1" s="90" t="s">
        <v>352</v>
      </c>
      <c r="AM1" s="744" t="s">
        <v>149</v>
      </c>
      <c r="AN1" s="744"/>
      <c r="AO1" s="744"/>
      <c r="AP1" s="744"/>
      <c r="AQ1" s="744"/>
      <c r="AR1" s="744"/>
      <c r="AS1" s="744"/>
      <c r="AT1" s="744"/>
      <c r="AU1" s="744"/>
      <c r="AV1" s="744"/>
      <c r="AW1" s="744"/>
      <c r="AX1" s="744"/>
      <c r="AY1" s="744"/>
      <c r="AZ1" s="744"/>
      <c r="BA1" s="744"/>
      <c r="BB1" s="91" t="s">
        <v>353</v>
      </c>
      <c r="BC1" s="87"/>
      <c r="BD1" s="87"/>
    </row>
    <row r="2" spans="1:57" s="241" customFormat="1" ht="20.25" customHeight="1" x14ac:dyDescent="0.15">
      <c r="A2" s="93"/>
      <c r="B2" s="93"/>
      <c r="C2" s="93"/>
      <c r="D2" s="89"/>
      <c r="E2" s="93"/>
      <c r="F2" s="93"/>
      <c r="G2" s="93"/>
      <c r="H2" s="89"/>
      <c r="I2" s="90"/>
      <c r="J2" s="90"/>
      <c r="K2" s="90"/>
      <c r="L2" s="90"/>
      <c r="M2" s="90"/>
      <c r="N2" s="93"/>
      <c r="O2" s="93"/>
      <c r="P2" s="93"/>
      <c r="Q2" s="93"/>
      <c r="R2" s="93"/>
      <c r="S2" s="93"/>
      <c r="T2" s="90" t="s">
        <v>151</v>
      </c>
      <c r="U2" s="745">
        <v>6</v>
      </c>
      <c r="V2" s="745"/>
      <c r="W2" s="90" t="s">
        <v>354</v>
      </c>
      <c r="X2" s="746">
        <f>IF(U2=0,"",YEAR(DATE(2018+U2,1,1)))</f>
        <v>2024</v>
      </c>
      <c r="Y2" s="746"/>
      <c r="Z2" s="93" t="s">
        <v>355</v>
      </c>
      <c r="AA2" s="93" t="s">
        <v>154</v>
      </c>
      <c r="AB2" s="745">
        <v>4</v>
      </c>
      <c r="AC2" s="745"/>
      <c r="AD2" s="93" t="s">
        <v>155</v>
      </c>
      <c r="AE2" s="93"/>
      <c r="AF2" s="93"/>
      <c r="AG2" s="93"/>
      <c r="AH2" s="93"/>
      <c r="AI2" s="93"/>
      <c r="AJ2" s="91"/>
      <c r="AK2" s="90" t="s">
        <v>156</v>
      </c>
      <c r="AL2" s="90" t="s">
        <v>354</v>
      </c>
      <c r="AM2" s="745"/>
      <c r="AN2" s="745"/>
      <c r="AO2" s="745"/>
      <c r="AP2" s="745"/>
      <c r="AQ2" s="745"/>
      <c r="AR2" s="745"/>
      <c r="AS2" s="745"/>
      <c r="AT2" s="745"/>
      <c r="AU2" s="745"/>
      <c r="AV2" s="745"/>
      <c r="AW2" s="745"/>
      <c r="AX2" s="745"/>
      <c r="AY2" s="745"/>
      <c r="AZ2" s="745"/>
      <c r="BA2" s="745"/>
      <c r="BB2" s="91" t="s">
        <v>353</v>
      </c>
      <c r="BC2" s="90"/>
      <c r="BD2" s="90"/>
      <c r="BE2" s="240"/>
    </row>
    <row r="3" spans="1:57" s="241" customFormat="1" ht="20.25" customHeight="1" x14ac:dyDescent="0.15">
      <c r="A3" s="93"/>
      <c r="B3" s="93"/>
      <c r="C3" s="93"/>
      <c r="D3" s="89"/>
      <c r="E3" s="93"/>
      <c r="F3" s="93"/>
      <c r="G3" s="93"/>
      <c r="H3" s="89"/>
      <c r="I3" s="90"/>
      <c r="J3" s="90"/>
      <c r="K3" s="90"/>
      <c r="L3" s="90"/>
      <c r="M3" s="90"/>
      <c r="N3" s="93"/>
      <c r="O3" s="93"/>
      <c r="P3" s="93"/>
      <c r="Q3" s="93"/>
      <c r="R3" s="93"/>
      <c r="S3" s="93"/>
      <c r="T3" s="96"/>
      <c r="U3" s="97"/>
      <c r="V3" s="97"/>
      <c r="W3" s="98"/>
      <c r="X3" s="97"/>
      <c r="Y3" s="97"/>
      <c r="Z3" s="99"/>
      <c r="AA3" s="99"/>
      <c r="AB3" s="97"/>
      <c r="AC3" s="97"/>
      <c r="AD3" s="100"/>
      <c r="AE3" s="93"/>
      <c r="AF3" s="93"/>
      <c r="AG3" s="93"/>
      <c r="AH3" s="93"/>
      <c r="AI3" s="93"/>
      <c r="AJ3" s="91"/>
      <c r="AK3" s="90"/>
      <c r="AL3" s="90"/>
      <c r="AM3" s="101"/>
      <c r="AN3" s="101"/>
      <c r="AO3" s="101"/>
      <c r="AP3" s="101"/>
      <c r="AQ3" s="101"/>
      <c r="AR3" s="101"/>
      <c r="AS3" s="101"/>
      <c r="AT3" s="101"/>
      <c r="AU3" s="101"/>
      <c r="AV3" s="101"/>
      <c r="AW3" s="101"/>
      <c r="AX3" s="101"/>
      <c r="AY3" s="102" t="s">
        <v>356</v>
      </c>
      <c r="AZ3" s="747" t="s">
        <v>160</v>
      </c>
      <c r="BA3" s="747"/>
      <c r="BB3" s="747"/>
      <c r="BC3" s="747"/>
      <c r="BD3" s="90"/>
      <c r="BE3" s="240"/>
    </row>
    <row r="4" spans="1:57" s="241" customFormat="1" ht="20.25" customHeight="1" x14ac:dyDescent="0.15">
      <c r="A4" s="93"/>
      <c r="B4" s="103"/>
      <c r="C4" s="103"/>
      <c r="D4" s="103"/>
      <c r="E4" s="103"/>
      <c r="F4" s="103"/>
      <c r="G4" s="103"/>
      <c r="H4" s="103"/>
      <c r="I4" s="103"/>
      <c r="J4" s="104"/>
      <c r="K4" s="105"/>
      <c r="L4" s="105"/>
      <c r="M4" s="105"/>
      <c r="N4" s="105"/>
      <c r="O4" s="105"/>
      <c r="P4" s="106"/>
      <c r="Q4" s="105"/>
      <c r="R4" s="105"/>
      <c r="S4" s="107"/>
      <c r="T4" s="93"/>
      <c r="U4" s="93"/>
      <c r="V4" s="93"/>
      <c r="W4" s="93"/>
      <c r="X4" s="93"/>
      <c r="Y4" s="93"/>
      <c r="Z4" s="99"/>
      <c r="AA4" s="99"/>
      <c r="AB4" s="97"/>
      <c r="AC4" s="97"/>
      <c r="AD4" s="100"/>
      <c r="AE4" s="93"/>
      <c r="AF4" s="93"/>
      <c r="AG4" s="93"/>
      <c r="AH4" s="93"/>
      <c r="AI4" s="93"/>
      <c r="AJ4" s="91"/>
      <c r="AK4" s="90"/>
      <c r="AL4" s="90"/>
      <c r="AM4" s="101"/>
      <c r="AN4" s="101"/>
      <c r="AO4" s="101"/>
      <c r="AP4" s="101"/>
      <c r="AQ4" s="101"/>
      <c r="AR4" s="101"/>
      <c r="AS4" s="101"/>
      <c r="AT4" s="101"/>
      <c r="AU4" s="101"/>
      <c r="AV4" s="101"/>
      <c r="AW4" s="101"/>
      <c r="AX4" s="101"/>
      <c r="AY4" s="102" t="s">
        <v>357</v>
      </c>
      <c r="AZ4" s="747" t="s">
        <v>162</v>
      </c>
      <c r="BA4" s="747"/>
      <c r="BB4" s="747"/>
      <c r="BC4" s="747"/>
      <c r="BD4" s="90"/>
      <c r="BE4" s="240"/>
    </row>
    <row r="5" spans="1:57" s="241" customFormat="1" ht="20.25" customHeight="1" x14ac:dyDescent="0.15">
      <c r="A5" s="93"/>
      <c r="B5" s="108"/>
      <c r="C5" s="108"/>
      <c r="D5" s="108"/>
      <c r="E5" s="108"/>
      <c r="F5" s="108"/>
      <c r="G5" s="108"/>
      <c r="H5" s="108"/>
      <c r="I5" s="108"/>
      <c r="J5" s="109"/>
      <c r="K5" s="110"/>
      <c r="L5" s="111"/>
      <c r="M5" s="111"/>
      <c r="N5" s="111"/>
      <c r="O5" s="111"/>
      <c r="P5" s="108"/>
      <c r="Q5" s="112"/>
      <c r="R5" s="112"/>
      <c r="S5" s="113"/>
      <c r="T5" s="93"/>
      <c r="U5" s="93"/>
      <c r="V5" s="93"/>
      <c r="W5" s="93"/>
      <c r="X5" s="93"/>
      <c r="Y5" s="93"/>
      <c r="Z5" s="99"/>
      <c r="AA5" s="99"/>
      <c r="AB5" s="97"/>
      <c r="AC5" s="97"/>
      <c r="AD5" s="114"/>
      <c r="AE5" s="114"/>
      <c r="AF5" s="114"/>
      <c r="AG5" s="114"/>
      <c r="AH5" s="93"/>
      <c r="AI5" s="93"/>
      <c r="AJ5" s="114" t="s">
        <v>163</v>
      </c>
      <c r="AK5" s="114"/>
      <c r="AL5" s="114"/>
      <c r="AM5" s="114"/>
      <c r="AN5" s="114"/>
      <c r="AO5" s="114"/>
      <c r="AP5" s="114"/>
      <c r="AQ5" s="114"/>
      <c r="AR5" s="103"/>
      <c r="AS5" s="103"/>
      <c r="AT5" s="115"/>
      <c r="AU5" s="114"/>
      <c r="AV5" s="761">
        <v>40</v>
      </c>
      <c r="AW5" s="762"/>
      <c r="AX5" s="115" t="s">
        <v>164</v>
      </c>
      <c r="AY5" s="114"/>
      <c r="AZ5" s="885">
        <v>160</v>
      </c>
      <c r="BA5" s="886"/>
      <c r="BB5" s="115" t="s">
        <v>165</v>
      </c>
      <c r="BC5" s="114"/>
      <c r="BD5" s="93"/>
      <c r="BE5" s="240"/>
    </row>
    <row r="6" spans="1:57" s="241" customFormat="1" ht="20.25" customHeight="1" x14ac:dyDescent="0.15">
      <c r="A6" s="93"/>
      <c r="B6" s="108"/>
      <c r="C6" s="108"/>
      <c r="D6" s="108"/>
      <c r="E6" s="108"/>
      <c r="F6" s="108"/>
      <c r="G6" s="108"/>
      <c r="H6" s="108"/>
      <c r="I6" s="108"/>
      <c r="J6" s="108"/>
      <c r="K6" s="116"/>
      <c r="L6" s="116"/>
      <c r="M6" s="116"/>
      <c r="N6" s="108"/>
      <c r="O6" s="117"/>
      <c r="P6" s="118"/>
      <c r="Q6" s="118"/>
      <c r="R6" s="119"/>
      <c r="S6" s="120"/>
      <c r="T6" s="93"/>
      <c r="U6" s="93"/>
      <c r="V6" s="93"/>
      <c r="W6" s="93"/>
      <c r="X6" s="93"/>
      <c r="Y6" s="93"/>
      <c r="Z6" s="99"/>
      <c r="AA6" s="99"/>
      <c r="AB6" s="97"/>
      <c r="AC6" s="97"/>
      <c r="AD6" s="121"/>
      <c r="AE6" s="87"/>
      <c r="AF6" s="87"/>
      <c r="AG6" s="87"/>
      <c r="AH6" s="93"/>
      <c r="AI6" s="93"/>
      <c r="AJ6" s="93"/>
      <c r="AK6" s="93"/>
      <c r="AL6" s="87"/>
      <c r="AM6" s="87"/>
      <c r="AN6" s="122"/>
      <c r="AO6" s="123"/>
      <c r="AP6" s="123"/>
      <c r="AQ6" s="124"/>
      <c r="AR6" s="124"/>
      <c r="AS6" s="124"/>
      <c r="AT6" s="124"/>
      <c r="AU6" s="124"/>
      <c r="AV6" s="124"/>
      <c r="AW6" s="114" t="s">
        <v>166</v>
      </c>
      <c r="AX6" s="114"/>
      <c r="AY6" s="114"/>
      <c r="AZ6" s="763">
        <f>DAY(EOMONTH(DATE(X2,AB2,1),0))</f>
        <v>30</v>
      </c>
      <c r="BA6" s="764"/>
      <c r="BB6" s="115" t="s">
        <v>167</v>
      </c>
      <c r="BC6" s="93"/>
      <c r="BD6" s="93"/>
      <c r="BE6" s="240"/>
    </row>
    <row r="7" spans="1:57" ht="20.25" customHeight="1" thickBot="1" x14ac:dyDescent="0.2">
      <c r="A7" s="125"/>
      <c r="B7" s="125"/>
      <c r="C7" s="126"/>
      <c r="D7" s="126"/>
      <c r="E7" s="125"/>
      <c r="F7" s="125"/>
      <c r="G7" s="127"/>
      <c r="H7" s="125"/>
      <c r="I7" s="125"/>
      <c r="J7" s="125"/>
      <c r="K7" s="125"/>
      <c r="L7" s="125"/>
      <c r="M7" s="125"/>
      <c r="N7" s="125"/>
      <c r="O7" s="125"/>
      <c r="P7" s="125"/>
      <c r="Q7" s="125"/>
      <c r="R7" s="125"/>
      <c r="S7" s="126"/>
      <c r="T7" s="125"/>
      <c r="U7" s="125"/>
      <c r="V7" s="125"/>
      <c r="W7" s="125"/>
      <c r="X7" s="125"/>
      <c r="Y7" s="125"/>
      <c r="Z7" s="125"/>
      <c r="AA7" s="125"/>
      <c r="AB7" s="125"/>
      <c r="AC7" s="125"/>
      <c r="AD7" s="125"/>
      <c r="AE7" s="125"/>
      <c r="AF7" s="125"/>
      <c r="AG7" s="125"/>
      <c r="AH7" s="125"/>
      <c r="AI7" s="125"/>
      <c r="AJ7" s="126"/>
      <c r="AK7" s="125"/>
      <c r="AL7" s="125"/>
      <c r="AM7" s="125"/>
      <c r="AN7" s="125"/>
      <c r="AO7" s="125"/>
      <c r="AP7" s="125"/>
      <c r="AQ7" s="125"/>
      <c r="AR7" s="125"/>
      <c r="AS7" s="125"/>
      <c r="AT7" s="125"/>
      <c r="AU7" s="125"/>
      <c r="AV7" s="125"/>
      <c r="AW7" s="125"/>
      <c r="AX7" s="125"/>
      <c r="AY7" s="125"/>
      <c r="AZ7" s="125"/>
      <c r="BA7" s="125"/>
      <c r="BB7" s="125"/>
      <c r="BC7" s="128"/>
      <c r="BD7" s="128"/>
      <c r="BE7" s="242"/>
    </row>
    <row r="8" spans="1:57" ht="20.25" customHeight="1" thickBot="1" x14ac:dyDescent="0.2">
      <c r="A8" s="125"/>
      <c r="B8" s="727" t="s">
        <v>276</v>
      </c>
      <c r="C8" s="730" t="s">
        <v>358</v>
      </c>
      <c r="D8" s="731"/>
      <c r="E8" s="736" t="s">
        <v>359</v>
      </c>
      <c r="F8" s="731"/>
      <c r="G8" s="736" t="s">
        <v>171</v>
      </c>
      <c r="H8" s="730"/>
      <c r="I8" s="730"/>
      <c r="J8" s="730"/>
      <c r="K8" s="731"/>
      <c r="L8" s="736" t="s">
        <v>360</v>
      </c>
      <c r="M8" s="730"/>
      <c r="N8" s="730"/>
      <c r="O8" s="739"/>
      <c r="P8" s="742" t="s">
        <v>361</v>
      </c>
      <c r="Q8" s="743"/>
      <c r="R8" s="743"/>
      <c r="S8" s="743"/>
      <c r="T8" s="743"/>
      <c r="U8" s="743"/>
      <c r="V8" s="743"/>
      <c r="W8" s="743"/>
      <c r="X8" s="743"/>
      <c r="Y8" s="743"/>
      <c r="Z8" s="743"/>
      <c r="AA8" s="743"/>
      <c r="AB8" s="743"/>
      <c r="AC8" s="743"/>
      <c r="AD8" s="743"/>
      <c r="AE8" s="743"/>
      <c r="AF8" s="743"/>
      <c r="AG8" s="743"/>
      <c r="AH8" s="743"/>
      <c r="AI8" s="743"/>
      <c r="AJ8" s="743"/>
      <c r="AK8" s="743"/>
      <c r="AL8" s="743"/>
      <c r="AM8" s="743"/>
      <c r="AN8" s="743"/>
      <c r="AO8" s="743"/>
      <c r="AP8" s="743"/>
      <c r="AQ8" s="743"/>
      <c r="AR8" s="743"/>
      <c r="AS8" s="743"/>
      <c r="AT8" s="743"/>
      <c r="AU8" s="748" t="str">
        <f>IF(AZ3="４週","(9)1～4週目の勤務時間数合計","(9)1か月の勤務時間数合計")</f>
        <v>(9)1～4週目の勤務時間数合計</v>
      </c>
      <c r="AV8" s="749"/>
      <c r="AW8" s="748" t="s">
        <v>174</v>
      </c>
      <c r="AX8" s="749"/>
      <c r="AY8" s="756" t="s">
        <v>175</v>
      </c>
      <c r="AZ8" s="756"/>
      <c r="BA8" s="756"/>
      <c r="BB8" s="756"/>
      <c r="BC8" s="756"/>
      <c r="BD8" s="756"/>
    </row>
    <row r="9" spans="1:57" ht="20.25" customHeight="1" thickBot="1" x14ac:dyDescent="0.2">
      <c r="A9" s="125"/>
      <c r="B9" s="728"/>
      <c r="C9" s="732"/>
      <c r="D9" s="733"/>
      <c r="E9" s="737"/>
      <c r="F9" s="733"/>
      <c r="G9" s="737"/>
      <c r="H9" s="732"/>
      <c r="I9" s="732"/>
      <c r="J9" s="732"/>
      <c r="K9" s="733"/>
      <c r="L9" s="737"/>
      <c r="M9" s="732"/>
      <c r="N9" s="732"/>
      <c r="O9" s="740"/>
      <c r="P9" s="758" t="s">
        <v>176</v>
      </c>
      <c r="Q9" s="759"/>
      <c r="R9" s="759"/>
      <c r="S9" s="759"/>
      <c r="T9" s="759"/>
      <c r="U9" s="759"/>
      <c r="V9" s="760"/>
      <c r="W9" s="758" t="s">
        <v>177</v>
      </c>
      <c r="X9" s="759"/>
      <c r="Y9" s="759"/>
      <c r="Z9" s="759"/>
      <c r="AA9" s="759"/>
      <c r="AB9" s="759"/>
      <c r="AC9" s="760"/>
      <c r="AD9" s="758" t="s">
        <v>178</v>
      </c>
      <c r="AE9" s="759"/>
      <c r="AF9" s="759"/>
      <c r="AG9" s="759"/>
      <c r="AH9" s="759"/>
      <c r="AI9" s="759"/>
      <c r="AJ9" s="760"/>
      <c r="AK9" s="758" t="s">
        <v>179</v>
      </c>
      <c r="AL9" s="759"/>
      <c r="AM9" s="759"/>
      <c r="AN9" s="759"/>
      <c r="AO9" s="759"/>
      <c r="AP9" s="759"/>
      <c r="AQ9" s="760"/>
      <c r="AR9" s="758" t="s">
        <v>180</v>
      </c>
      <c r="AS9" s="759"/>
      <c r="AT9" s="760"/>
      <c r="AU9" s="750"/>
      <c r="AV9" s="751"/>
      <c r="AW9" s="750"/>
      <c r="AX9" s="751"/>
      <c r="AY9" s="756"/>
      <c r="AZ9" s="756"/>
      <c r="BA9" s="756"/>
      <c r="BB9" s="756"/>
      <c r="BC9" s="756"/>
      <c r="BD9" s="756"/>
    </row>
    <row r="10" spans="1:57" ht="20.25" customHeight="1" thickBot="1" x14ac:dyDescent="0.2">
      <c r="A10" s="125"/>
      <c r="B10" s="728"/>
      <c r="C10" s="732"/>
      <c r="D10" s="733"/>
      <c r="E10" s="737"/>
      <c r="F10" s="733"/>
      <c r="G10" s="737"/>
      <c r="H10" s="732"/>
      <c r="I10" s="732"/>
      <c r="J10" s="732"/>
      <c r="K10" s="733"/>
      <c r="L10" s="737"/>
      <c r="M10" s="732"/>
      <c r="N10" s="732"/>
      <c r="O10" s="740"/>
      <c r="P10" s="131">
        <f>DAY(DATE($X$2,$AB$2,1))</f>
        <v>1</v>
      </c>
      <c r="Q10" s="132">
        <f>DAY(DATE($X$2,$AB$2,2))</f>
        <v>2</v>
      </c>
      <c r="R10" s="132">
        <f>DAY(DATE($X$2,$AB$2,3))</f>
        <v>3</v>
      </c>
      <c r="S10" s="132">
        <f>DAY(DATE($X$2,$AB$2,4))</f>
        <v>4</v>
      </c>
      <c r="T10" s="132">
        <f>DAY(DATE($X$2,$AB$2,5))</f>
        <v>5</v>
      </c>
      <c r="U10" s="132">
        <f>DAY(DATE($X$2,$AB$2,6))</f>
        <v>6</v>
      </c>
      <c r="V10" s="133">
        <f>DAY(DATE($X$2,$AB$2,7))</f>
        <v>7</v>
      </c>
      <c r="W10" s="131">
        <f>DAY(DATE($X$2,$AB$2,8))</f>
        <v>8</v>
      </c>
      <c r="X10" s="132">
        <f>DAY(DATE($X$2,$AB$2,9))</f>
        <v>9</v>
      </c>
      <c r="Y10" s="132">
        <f>DAY(DATE($X$2,$AB$2,10))</f>
        <v>10</v>
      </c>
      <c r="Z10" s="132">
        <f>DAY(DATE($X$2,$AB$2,11))</f>
        <v>11</v>
      </c>
      <c r="AA10" s="132">
        <f>DAY(DATE($X$2,$AB$2,12))</f>
        <v>12</v>
      </c>
      <c r="AB10" s="132">
        <f>DAY(DATE($X$2,$AB$2,13))</f>
        <v>13</v>
      </c>
      <c r="AC10" s="133">
        <f>DAY(DATE($X$2,$AB$2,14))</f>
        <v>14</v>
      </c>
      <c r="AD10" s="131">
        <f>DAY(DATE($X$2,$AB$2,15))</f>
        <v>15</v>
      </c>
      <c r="AE10" s="132">
        <f>DAY(DATE($X$2,$AB$2,16))</f>
        <v>16</v>
      </c>
      <c r="AF10" s="132">
        <f>DAY(DATE($X$2,$AB$2,17))</f>
        <v>17</v>
      </c>
      <c r="AG10" s="132">
        <f>DAY(DATE($X$2,$AB$2,18))</f>
        <v>18</v>
      </c>
      <c r="AH10" s="132">
        <f>DAY(DATE($X$2,$AB$2,19))</f>
        <v>19</v>
      </c>
      <c r="AI10" s="132">
        <f>DAY(DATE($X$2,$AB$2,20))</f>
        <v>20</v>
      </c>
      <c r="AJ10" s="133">
        <f>DAY(DATE($X$2,$AB$2,21))</f>
        <v>21</v>
      </c>
      <c r="AK10" s="131">
        <f>DAY(DATE($X$2,$AB$2,22))</f>
        <v>22</v>
      </c>
      <c r="AL10" s="132">
        <f>DAY(DATE($X$2,$AB$2,23))</f>
        <v>23</v>
      </c>
      <c r="AM10" s="132">
        <f>DAY(DATE($X$2,$AB$2,24))</f>
        <v>24</v>
      </c>
      <c r="AN10" s="132">
        <f>DAY(DATE($X$2,$AB$2,25))</f>
        <v>25</v>
      </c>
      <c r="AO10" s="132">
        <f>DAY(DATE($X$2,$AB$2,26))</f>
        <v>26</v>
      </c>
      <c r="AP10" s="132">
        <f>DAY(DATE($X$2,$AB$2,27))</f>
        <v>27</v>
      </c>
      <c r="AQ10" s="133">
        <f>DAY(DATE($X$2,$AB$2,28))</f>
        <v>28</v>
      </c>
      <c r="AR10" s="131" t="str">
        <f>IF(AZ3="暦月",IF(DAY(DATE($X$2,$AB$2,29))=29,29,""),"")</f>
        <v/>
      </c>
      <c r="AS10" s="132" t="str">
        <f>IF(AZ3="暦月",IF(DAY(DATE($X$2,$AB$2,30))=30,30,""),"")</f>
        <v/>
      </c>
      <c r="AT10" s="133" t="str">
        <f>IF(AZ3="暦月",IF(DAY(DATE($X$2,$AB$2,31))=31,31,""),"")</f>
        <v/>
      </c>
      <c r="AU10" s="750"/>
      <c r="AV10" s="751"/>
      <c r="AW10" s="750"/>
      <c r="AX10" s="751"/>
      <c r="AY10" s="756"/>
      <c r="AZ10" s="756"/>
      <c r="BA10" s="756"/>
      <c r="BB10" s="756"/>
      <c r="BC10" s="756"/>
      <c r="BD10" s="756"/>
    </row>
    <row r="11" spans="1:57" ht="20.25" hidden="1" customHeight="1" thickBot="1" x14ac:dyDescent="0.2">
      <c r="A11" s="125"/>
      <c r="B11" s="728"/>
      <c r="C11" s="732"/>
      <c r="D11" s="733"/>
      <c r="E11" s="737"/>
      <c r="F11" s="733"/>
      <c r="G11" s="737"/>
      <c r="H11" s="732"/>
      <c r="I11" s="732"/>
      <c r="J11" s="732"/>
      <c r="K11" s="733"/>
      <c r="L11" s="737"/>
      <c r="M11" s="732"/>
      <c r="N11" s="732"/>
      <c r="O11" s="740"/>
      <c r="P11" s="131">
        <f>WEEKDAY(DATE($X$2,$AB$2,1))</f>
        <v>2</v>
      </c>
      <c r="Q11" s="132">
        <f>WEEKDAY(DATE($X$2,$AB$2,2))</f>
        <v>3</v>
      </c>
      <c r="R11" s="132">
        <f>WEEKDAY(DATE($X$2,$AB$2,3))</f>
        <v>4</v>
      </c>
      <c r="S11" s="132">
        <f>WEEKDAY(DATE($X$2,$AB$2,4))</f>
        <v>5</v>
      </c>
      <c r="T11" s="132">
        <f>WEEKDAY(DATE($X$2,$AB$2,5))</f>
        <v>6</v>
      </c>
      <c r="U11" s="132">
        <f>WEEKDAY(DATE($X$2,$AB$2,6))</f>
        <v>7</v>
      </c>
      <c r="V11" s="133">
        <f>WEEKDAY(DATE($X$2,$AB$2,7))</f>
        <v>1</v>
      </c>
      <c r="W11" s="131">
        <f>WEEKDAY(DATE($X$2,$AB$2,8))</f>
        <v>2</v>
      </c>
      <c r="X11" s="132">
        <f>WEEKDAY(DATE($X$2,$AB$2,9))</f>
        <v>3</v>
      </c>
      <c r="Y11" s="132">
        <f>WEEKDAY(DATE($X$2,$AB$2,10))</f>
        <v>4</v>
      </c>
      <c r="Z11" s="132">
        <f>WEEKDAY(DATE($X$2,$AB$2,11))</f>
        <v>5</v>
      </c>
      <c r="AA11" s="132">
        <f>WEEKDAY(DATE($X$2,$AB$2,12))</f>
        <v>6</v>
      </c>
      <c r="AB11" s="132">
        <f>WEEKDAY(DATE($X$2,$AB$2,13))</f>
        <v>7</v>
      </c>
      <c r="AC11" s="133">
        <f>WEEKDAY(DATE($X$2,$AB$2,14))</f>
        <v>1</v>
      </c>
      <c r="AD11" s="131">
        <f>WEEKDAY(DATE($X$2,$AB$2,15))</f>
        <v>2</v>
      </c>
      <c r="AE11" s="132">
        <f>WEEKDAY(DATE($X$2,$AB$2,16))</f>
        <v>3</v>
      </c>
      <c r="AF11" s="132">
        <f>WEEKDAY(DATE($X$2,$AB$2,17))</f>
        <v>4</v>
      </c>
      <c r="AG11" s="132">
        <f>WEEKDAY(DATE($X$2,$AB$2,18))</f>
        <v>5</v>
      </c>
      <c r="AH11" s="132">
        <f>WEEKDAY(DATE($X$2,$AB$2,19))</f>
        <v>6</v>
      </c>
      <c r="AI11" s="132">
        <f>WEEKDAY(DATE($X$2,$AB$2,20))</f>
        <v>7</v>
      </c>
      <c r="AJ11" s="133">
        <f>WEEKDAY(DATE($X$2,$AB$2,21))</f>
        <v>1</v>
      </c>
      <c r="AK11" s="131">
        <f>WEEKDAY(DATE($X$2,$AB$2,22))</f>
        <v>2</v>
      </c>
      <c r="AL11" s="132">
        <f>WEEKDAY(DATE($X$2,$AB$2,23))</f>
        <v>3</v>
      </c>
      <c r="AM11" s="132">
        <f>WEEKDAY(DATE($X$2,$AB$2,24))</f>
        <v>4</v>
      </c>
      <c r="AN11" s="132">
        <f>WEEKDAY(DATE($X$2,$AB$2,25))</f>
        <v>5</v>
      </c>
      <c r="AO11" s="132">
        <f>WEEKDAY(DATE($X$2,$AB$2,26))</f>
        <v>6</v>
      </c>
      <c r="AP11" s="132">
        <f>WEEKDAY(DATE($X$2,$AB$2,27))</f>
        <v>7</v>
      </c>
      <c r="AQ11" s="133">
        <f>WEEKDAY(DATE($X$2,$AB$2,28))</f>
        <v>1</v>
      </c>
      <c r="AR11" s="131">
        <f>IF(AR10=29,WEEKDAY(DATE($X$2,$AB$2,29)),0)</f>
        <v>0</v>
      </c>
      <c r="AS11" s="132">
        <f>IF(AS10=30,WEEKDAY(DATE($X$2,$AB$2,30)),0)</f>
        <v>0</v>
      </c>
      <c r="AT11" s="133">
        <f>IF(AT10=31,WEEKDAY(DATE($X$2,$AB$2,31)),0)</f>
        <v>0</v>
      </c>
      <c r="AU11" s="752"/>
      <c r="AV11" s="753"/>
      <c r="AW11" s="752"/>
      <c r="AX11" s="753"/>
      <c r="AY11" s="757"/>
      <c r="AZ11" s="757"/>
      <c r="BA11" s="757"/>
      <c r="BB11" s="757"/>
      <c r="BC11" s="757"/>
      <c r="BD11" s="757"/>
    </row>
    <row r="12" spans="1:57" ht="20.25" customHeight="1" thickBot="1" x14ac:dyDescent="0.2">
      <c r="A12" s="125"/>
      <c r="B12" s="729"/>
      <c r="C12" s="734"/>
      <c r="D12" s="735"/>
      <c r="E12" s="738"/>
      <c r="F12" s="735"/>
      <c r="G12" s="738"/>
      <c r="H12" s="734"/>
      <c r="I12" s="734"/>
      <c r="J12" s="734"/>
      <c r="K12" s="735"/>
      <c r="L12" s="738"/>
      <c r="M12" s="734"/>
      <c r="N12" s="734"/>
      <c r="O12" s="741"/>
      <c r="P12" s="135" t="str">
        <f t="shared" ref="P12:AQ12" si="0">IF(P11=1,"日",IF(P11=2,"月",IF(P11=3,"火",IF(P11=4,"水",IF(P11=5,"木",IF(P11=6,"金","土"))))))</f>
        <v>月</v>
      </c>
      <c r="Q12" s="136" t="str">
        <f t="shared" si="0"/>
        <v>火</v>
      </c>
      <c r="R12" s="136" t="str">
        <f t="shared" si="0"/>
        <v>水</v>
      </c>
      <c r="S12" s="136" t="str">
        <f t="shared" si="0"/>
        <v>木</v>
      </c>
      <c r="T12" s="136" t="str">
        <f t="shared" si="0"/>
        <v>金</v>
      </c>
      <c r="U12" s="136" t="str">
        <f t="shared" si="0"/>
        <v>土</v>
      </c>
      <c r="V12" s="137" t="str">
        <f t="shared" si="0"/>
        <v>日</v>
      </c>
      <c r="W12" s="135" t="str">
        <f t="shared" si="0"/>
        <v>月</v>
      </c>
      <c r="X12" s="136" t="str">
        <f t="shared" si="0"/>
        <v>火</v>
      </c>
      <c r="Y12" s="136" t="str">
        <f t="shared" si="0"/>
        <v>水</v>
      </c>
      <c r="Z12" s="136" t="str">
        <f t="shared" si="0"/>
        <v>木</v>
      </c>
      <c r="AA12" s="136" t="str">
        <f t="shared" si="0"/>
        <v>金</v>
      </c>
      <c r="AB12" s="136" t="str">
        <f t="shared" si="0"/>
        <v>土</v>
      </c>
      <c r="AC12" s="137" t="str">
        <f t="shared" si="0"/>
        <v>日</v>
      </c>
      <c r="AD12" s="135" t="str">
        <f t="shared" si="0"/>
        <v>月</v>
      </c>
      <c r="AE12" s="136" t="str">
        <f t="shared" si="0"/>
        <v>火</v>
      </c>
      <c r="AF12" s="136" t="str">
        <f t="shared" si="0"/>
        <v>水</v>
      </c>
      <c r="AG12" s="136" t="str">
        <f t="shared" si="0"/>
        <v>木</v>
      </c>
      <c r="AH12" s="136" t="str">
        <f t="shared" si="0"/>
        <v>金</v>
      </c>
      <c r="AI12" s="136" t="str">
        <f t="shared" si="0"/>
        <v>土</v>
      </c>
      <c r="AJ12" s="137" t="str">
        <f t="shared" si="0"/>
        <v>日</v>
      </c>
      <c r="AK12" s="135" t="str">
        <f t="shared" si="0"/>
        <v>月</v>
      </c>
      <c r="AL12" s="136" t="str">
        <f t="shared" si="0"/>
        <v>火</v>
      </c>
      <c r="AM12" s="136" t="str">
        <f t="shared" si="0"/>
        <v>水</v>
      </c>
      <c r="AN12" s="136" t="str">
        <f t="shared" si="0"/>
        <v>木</v>
      </c>
      <c r="AO12" s="136" t="str">
        <f t="shared" si="0"/>
        <v>金</v>
      </c>
      <c r="AP12" s="136" t="str">
        <f t="shared" si="0"/>
        <v>土</v>
      </c>
      <c r="AQ12" s="137" t="str">
        <f t="shared" si="0"/>
        <v>日</v>
      </c>
      <c r="AR12" s="136" t="str">
        <f>IF(AR11=1,"日",IF(AR11=2,"月",IF(AR11=3,"火",IF(AR11=4,"水",IF(AR11=5,"木",IF(AR11=6,"金",IF(AR11=0,"","土")))))))</f>
        <v/>
      </c>
      <c r="AS12" s="136" t="str">
        <f>IF(AS11=1,"日",IF(AS11=2,"月",IF(AS11=3,"火",IF(AS11=4,"水",IF(AS11=5,"木",IF(AS11=6,"金",IF(AS11=0,"","土")))))))</f>
        <v/>
      </c>
      <c r="AT12" s="136" t="str">
        <f>IF(AT11=1,"日",IF(AT11=2,"月",IF(AT11=3,"火",IF(AT11=4,"水",IF(AT11=5,"木",IF(AT11=6,"金",IF(AT11=0,"","土")))))))</f>
        <v/>
      </c>
      <c r="AU12" s="754"/>
      <c r="AV12" s="755"/>
      <c r="AW12" s="754"/>
      <c r="AX12" s="755"/>
      <c r="AY12" s="757"/>
      <c r="AZ12" s="757"/>
      <c r="BA12" s="757"/>
      <c r="BB12" s="757"/>
      <c r="BC12" s="757"/>
      <c r="BD12" s="757"/>
    </row>
    <row r="13" spans="1:57" ht="39.950000000000003" customHeight="1" x14ac:dyDescent="0.15">
      <c r="A13" s="125"/>
      <c r="B13" s="139">
        <v>1</v>
      </c>
      <c r="C13" s="785" t="s">
        <v>278</v>
      </c>
      <c r="D13" s="786"/>
      <c r="E13" s="787" t="s">
        <v>362</v>
      </c>
      <c r="F13" s="788"/>
      <c r="G13" s="789" t="s">
        <v>363</v>
      </c>
      <c r="H13" s="790"/>
      <c r="I13" s="790"/>
      <c r="J13" s="790"/>
      <c r="K13" s="791"/>
      <c r="L13" s="792" t="s">
        <v>364</v>
      </c>
      <c r="M13" s="793"/>
      <c r="N13" s="793"/>
      <c r="O13" s="794"/>
      <c r="P13" s="140">
        <v>8</v>
      </c>
      <c r="Q13" s="141">
        <v>8</v>
      </c>
      <c r="R13" s="141">
        <v>8</v>
      </c>
      <c r="S13" s="141"/>
      <c r="T13" s="141"/>
      <c r="U13" s="141">
        <v>8</v>
      </c>
      <c r="V13" s="142">
        <v>8</v>
      </c>
      <c r="W13" s="140">
        <v>8</v>
      </c>
      <c r="X13" s="141">
        <v>8</v>
      </c>
      <c r="Y13" s="141">
        <v>8</v>
      </c>
      <c r="Z13" s="141"/>
      <c r="AA13" s="141"/>
      <c r="AB13" s="141">
        <v>8</v>
      </c>
      <c r="AC13" s="142">
        <v>8</v>
      </c>
      <c r="AD13" s="140">
        <v>8</v>
      </c>
      <c r="AE13" s="141">
        <v>8</v>
      </c>
      <c r="AF13" s="141">
        <v>8</v>
      </c>
      <c r="AG13" s="141"/>
      <c r="AH13" s="141"/>
      <c r="AI13" s="141">
        <v>8</v>
      </c>
      <c r="AJ13" s="142">
        <v>8</v>
      </c>
      <c r="AK13" s="140">
        <v>8</v>
      </c>
      <c r="AL13" s="141">
        <v>8</v>
      </c>
      <c r="AM13" s="141">
        <v>8</v>
      </c>
      <c r="AN13" s="141"/>
      <c r="AO13" s="141"/>
      <c r="AP13" s="141">
        <v>8</v>
      </c>
      <c r="AQ13" s="142">
        <v>8</v>
      </c>
      <c r="AR13" s="140"/>
      <c r="AS13" s="141"/>
      <c r="AT13" s="142"/>
      <c r="AU13" s="795">
        <f t="shared" ref="AU13:AU30" si="1">IF($AZ$3="４週",SUM(P13:AQ13),IF($AZ$3="暦月",SUM(P13:AT13),""))</f>
        <v>160</v>
      </c>
      <c r="AV13" s="796"/>
      <c r="AW13" s="797">
        <f t="shared" ref="AW13:AW30" si="2">IF($AZ$3="４週",AU13/4,IF($AZ$3="暦月",AU13/($AZ$6/7),""))</f>
        <v>40</v>
      </c>
      <c r="AX13" s="798"/>
      <c r="AY13" s="765"/>
      <c r="AZ13" s="766"/>
      <c r="BA13" s="766"/>
      <c r="BB13" s="766"/>
      <c r="BC13" s="766"/>
      <c r="BD13" s="767"/>
    </row>
    <row r="14" spans="1:57" ht="39.950000000000003" customHeight="1" x14ac:dyDescent="0.15">
      <c r="A14" s="125"/>
      <c r="B14" s="143">
        <f t="shared" ref="B14:B30" si="3">B13+1</f>
        <v>2</v>
      </c>
      <c r="C14" s="768" t="s">
        <v>317</v>
      </c>
      <c r="D14" s="769"/>
      <c r="E14" s="770" t="s">
        <v>362</v>
      </c>
      <c r="F14" s="771"/>
      <c r="G14" s="772" t="s">
        <v>322</v>
      </c>
      <c r="H14" s="773"/>
      <c r="I14" s="773"/>
      <c r="J14" s="773"/>
      <c r="K14" s="774"/>
      <c r="L14" s="775" t="s">
        <v>365</v>
      </c>
      <c r="M14" s="776"/>
      <c r="N14" s="776"/>
      <c r="O14" s="777"/>
      <c r="P14" s="144">
        <v>8</v>
      </c>
      <c r="Q14" s="145">
        <v>8</v>
      </c>
      <c r="R14" s="145"/>
      <c r="S14" s="145">
        <v>8</v>
      </c>
      <c r="T14" s="145">
        <v>8</v>
      </c>
      <c r="U14" s="145">
        <v>8</v>
      </c>
      <c r="V14" s="146"/>
      <c r="W14" s="144">
        <v>8</v>
      </c>
      <c r="X14" s="145">
        <v>8</v>
      </c>
      <c r="Y14" s="145"/>
      <c r="Z14" s="145">
        <v>8</v>
      </c>
      <c r="AA14" s="145">
        <v>8</v>
      </c>
      <c r="AB14" s="145">
        <v>8</v>
      </c>
      <c r="AC14" s="146"/>
      <c r="AD14" s="144">
        <v>8</v>
      </c>
      <c r="AE14" s="145">
        <v>8</v>
      </c>
      <c r="AF14" s="145"/>
      <c r="AG14" s="145">
        <v>8</v>
      </c>
      <c r="AH14" s="145">
        <v>8</v>
      </c>
      <c r="AI14" s="145">
        <v>8</v>
      </c>
      <c r="AJ14" s="146"/>
      <c r="AK14" s="144">
        <v>8</v>
      </c>
      <c r="AL14" s="145">
        <v>8</v>
      </c>
      <c r="AM14" s="145"/>
      <c r="AN14" s="145">
        <v>8</v>
      </c>
      <c r="AO14" s="145">
        <v>8</v>
      </c>
      <c r="AP14" s="145">
        <v>8</v>
      </c>
      <c r="AQ14" s="146"/>
      <c r="AR14" s="144"/>
      <c r="AS14" s="145"/>
      <c r="AT14" s="146"/>
      <c r="AU14" s="778">
        <f t="shared" si="1"/>
        <v>160</v>
      </c>
      <c r="AV14" s="779"/>
      <c r="AW14" s="780">
        <f t="shared" si="2"/>
        <v>40</v>
      </c>
      <c r="AX14" s="781"/>
      <c r="AY14" s="782"/>
      <c r="AZ14" s="783"/>
      <c r="BA14" s="783"/>
      <c r="BB14" s="783"/>
      <c r="BC14" s="783"/>
      <c r="BD14" s="784"/>
    </row>
    <row r="15" spans="1:57" ht="39.950000000000003" customHeight="1" x14ac:dyDescent="0.15">
      <c r="A15" s="125"/>
      <c r="B15" s="143">
        <f t="shared" si="3"/>
        <v>3</v>
      </c>
      <c r="C15" s="768" t="s">
        <v>279</v>
      </c>
      <c r="D15" s="769"/>
      <c r="E15" s="770" t="s">
        <v>362</v>
      </c>
      <c r="F15" s="771"/>
      <c r="G15" s="772" t="s">
        <v>328</v>
      </c>
      <c r="H15" s="773"/>
      <c r="I15" s="773"/>
      <c r="J15" s="773"/>
      <c r="K15" s="774"/>
      <c r="L15" s="775" t="s">
        <v>366</v>
      </c>
      <c r="M15" s="776"/>
      <c r="N15" s="776"/>
      <c r="O15" s="777"/>
      <c r="P15" s="144"/>
      <c r="Q15" s="145">
        <v>8</v>
      </c>
      <c r="R15" s="145">
        <v>8</v>
      </c>
      <c r="S15" s="145"/>
      <c r="T15" s="145">
        <v>8</v>
      </c>
      <c r="U15" s="145">
        <v>8</v>
      </c>
      <c r="V15" s="146">
        <v>8</v>
      </c>
      <c r="W15" s="144"/>
      <c r="X15" s="145">
        <v>8</v>
      </c>
      <c r="Y15" s="145">
        <v>8</v>
      </c>
      <c r="Z15" s="145"/>
      <c r="AA15" s="145">
        <v>8</v>
      </c>
      <c r="AB15" s="145">
        <v>8</v>
      </c>
      <c r="AC15" s="146">
        <v>8</v>
      </c>
      <c r="AD15" s="144"/>
      <c r="AE15" s="145">
        <v>8</v>
      </c>
      <c r="AF15" s="145">
        <v>8</v>
      </c>
      <c r="AG15" s="145"/>
      <c r="AH15" s="145">
        <v>8</v>
      </c>
      <c r="AI15" s="145">
        <v>8</v>
      </c>
      <c r="AJ15" s="146">
        <v>8</v>
      </c>
      <c r="AK15" s="144"/>
      <c r="AL15" s="145">
        <v>8</v>
      </c>
      <c r="AM15" s="145">
        <v>8</v>
      </c>
      <c r="AN15" s="145"/>
      <c r="AO15" s="145">
        <v>8</v>
      </c>
      <c r="AP15" s="145">
        <v>8</v>
      </c>
      <c r="AQ15" s="146">
        <v>8</v>
      </c>
      <c r="AR15" s="144"/>
      <c r="AS15" s="145"/>
      <c r="AT15" s="146"/>
      <c r="AU15" s="778">
        <f t="shared" si="1"/>
        <v>160</v>
      </c>
      <c r="AV15" s="779"/>
      <c r="AW15" s="780">
        <f t="shared" si="2"/>
        <v>40</v>
      </c>
      <c r="AX15" s="781"/>
      <c r="AY15" s="782"/>
      <c r="AZ15" s="783"/>
      <c r="BA15" s="783"/>
      <c r="BB15" s="783"/>
      <c r="BC15" s="783"/>
      <c r="BD15" s="784"/>
    </row>
    <row r="16" spans="1:57" ht="39.950000000000003" customHeight="1" x14ac:dyDescent="0.15">
      <c r="A16" s="125"/>
      <c r="B16" s="143">
        <f t="shared" si="3"/>
        <v>4</v>
      </c>
      <c r="C16" s="768" t="s">
        <v>317</v>
      </c>
      <c r="D16" s="769"/>
      <c r="E16" s="770" t="s">
        <v>367</v>
      </c>
      <c r="F16" s="771"/>
      <c r="G16" s="772" t="s">
        <v>331</v>
      </c>
      <c r="H16" s="773"/>
      <c r="I16" s="773"/>
      <c r="J16" s="773"/>
      <c r="K16" s="774"/>
      <c r="L16" s="775" t="s">
        <v>368</v>
      </c>
      <c r="M16" s="776"/>
      <c r="N16" s="776"/>
      <c r="O16" s="777"/>
      <c r="P16" s="144">
        <v>4</v>
      </c>
      <c r="Q16" s="145">
        <v>4</v>
      </c>
      <c r="R16" s="145"/>
      <c r="S16" s="145"/>
      <c r="T16" s="145">
        <v>4</v>
      </c>
      <c r="U16" s="145">
        <v>4</v>
      </c>
      <c r="V16" s="146">
        <v>4</v>
      </c>
      <c r="W16" s="144">
        <v>4</v>
      </c>
      <c r="X16" s="145">
        <v>4</v>
      </c>
      <c r="Y16" s="145"/>
      <c r="Z16" s="145"/>
      <c r="AA16" s="145">
        <v>4</v>
      </c>
      <c r="AB16" s="145">
        <v>4</v>
      </c>
      <c r="AC16" s="146">
        <v>4</v>
      </c>
      <c r="AD16" s="144">
        <v>4</v>
      </c>
      <c r="AE16" s="145">
        <v>4</v>
      </c>
      <c r="AF16" s="145"/>
      <c r="AG16" s="145"/>
      <c r="AH16" s="145">
        <v>4</v>
      </c>
      <c r="AI16" s="145">
        <v>4</v>
      </c>
      <c r="AJ16" s="146">
        <v>4</v>
      </c>
      <c r="AK16" s="144">
        <v>4</v>
      </c>
      <c r="AL16" s="145">
        <v>4</v>
      </c>
      <c r="AM16" s="145"/>
      <c r="AN16" s="145"/>
      <c r="AO16" s="145">
        <v>4</v>
      </c>
      <c r="AP16" s="145">
        <v>4</v>
      </c>
      <c r="AQ16" s="146">
        <v>4</v>
      </c>
      <c r="AR16" s="144"/>
      <c r="AS16" s="145"/>
      <c r="AT16" s="146"/>
      <c r="AU16" s="778">
        <f t="shared" si="1"/>
        <v>80</v>
      </c>
      <c r="AV16" s="779"/>
      <c r="AW16" s="780">
        <f t="shared" si="2"/>
        <v>20</v>
      </c>
      <c r="AX16" s="781"/>
      <c r="AY16" s="782"/>
      <c r="AZ16" s="783"/>
      <c r="BA16" s="783"/>
      <c r="BB16" s="783"/>
      <c r="BC16" s="783"/>
      <c r="BD16" s="784"/>
    </row>
    <row r="17" spans="1:56" ht="39.950000000000003" customHeight="1" x14ac:dyDescent="0.15">
      <c r="A17" s="125"/>
      <c r="B17" s="143">
        <f t="shared" si="3"/>
        <v>5</v>
      </c>
      <c r="C17" s="768" t="s">
        <v>317</v>
      </c>
      <c r="D17" s="769"/>
      <c r="E17" s="770" t="s">
        <v>367</v>
      </c>
      <c r="F17" s="771"/>
      <c r="G17" s="772" t="s">
        <v>331</v>
      </c>
      <c r="H17" s="773"/>
      <c r="I17" s="773"/>
      <c r="J17" s="773"/>
      <c r="K17" s="774"/>
      <c r="L17" s="775" t="s">
        <v>369</v>
      </c>
      <c r="M17" s="776"/>
      <c r="N17" s="776"/>
      <c r="O17" s="777"/>
      <c r="P17" s="144">
        <v>4</v>
      </c>
      <c r="Q17" s="145">
        <v>4</v>
      </c>
      <c r="R17" s="145"/>
      <c r="S17" s="145"/>
      <c r="T17" s="145">
        <v>4</v>
      </c>
      <c r="U17" s="145">
        <v>4</v>
      </c>
      <c r="V17" s="146">
        <v>4</v>
      </c>
      <c r="W17" s="144">
        <v>4</v>
      </c>
      <c r="X17" s="145">
        <v>4</v>
      </c>
      <c r="Y17" s="145"/>
      <c r="Z17" s="145"/>
      <c r="AA17" s="145">
        <v>4</v>
      </c>
      <c r="AB17" s="145">
        <v>4</v>
      </c>
      <c r="AC17" s="146">
        <v>4</v>
      </c>
      <c r="AD17" s="144">
        <v>4</v>
      </c>
      <c r="AE17" s="145">
        <v>4</v>
      </c>
      <c r="AF17" s="145"/>
      <c r="AG17" s="145"/>
      <c r="AH17" s="145">
        <v>4</v>
      </c>
      <c r="AI17" s="145">
        <v>4</v>
      </c>
      <c r="AJ17" s="146">
        <v>4</v>
      </c>
      <c r="AK17" s="144">
        <v>4</v>
      </c>
      <c r="AL17" s="145">
        <v>4</v>
      </c>
      <c r="AM17" s="145"/>
      <c r="AN17" s="145"/>
      <c r="AO17" s="145">
        <v>4</v>
      </c>
      <c r="AP17" s="145">
        <v>4</v>
      </c>
      <c r="AQ17" s="146">
        <v>4</v>
      </c>
      <c r="AR17" s="144"/>
      <c r="AS17" s="145"/>
      <c r="AT17" s="146"/>
      <c r="AU17" s="778">
        <f t="shared" si="1"/>
        <v>80</v>
      </c>
      <c r="AV17" s="779"/>
      <c r="AW17" s="780">
        <f t="shared" si="2"/>
        <v>20</v>
      </c>
      <c r="AX17" s="781"/>
      <c r="AY17" s="782"/>
      <c r="AZ17" s="783"/>
      <c r="BA17" s="783"/>
      <c r="BB17" s="783"/>
      <c r="BC17" s="783"/>
      <c r="BD17" s="784"/>
    </row>
    <row r="18" spans="1:56" ht="39.950000000000003" customHeight="1" x14ac:dyDescent="0.15">
      <c r="A18" s="125"/>
      <c r="B18" s="143">
        <f t="shared" si="3"/>
        <v>6</v>
      </c>
      <c r="C18" s="768" t="s">
        <v>317</v>
      </c>
      <c r="D18" s="769"/>
      <c r="E18" s="770" t="s">
        <v>367</v>
      </c>
      <c r="F18" s="771"/>
      <c r="G18" s="772" t="s">
        <v>331</v>
      </c>
      <c r="H18" s="773"/>
      <c r="I18" s="773"/>
      <c r="J18" s="773"/>
      <c r="K18" s="774"/>
      <c r="L18" s="775" t="s">
        <v>366</v>
      </c>
      <c r="M18" s="776"/>
      <c r="N18" s="776"/>
      <c r="O18" s="777"/>
      <c r="P18" s="144"/>
      <c r="Q18" s="145">
        <v>4</v>
      </c>
      <c r="R18" s="145">
        <v>4</v>
      </c>
      <c r="S18" s="145">
        <v>4</v>
      </c>
      <c r="T18" s="145">
        <v>4</v>
      </c>
      <c r="U18" s="145"/>
      <c r="V18" s="146">
        <v>4</v>
      </c>
      <c r="W18" s="144"/>
      <c r="X18" s="145">
        <v>4</v>
      </c>
      <c r="Y18" s="145">
        <v>4</v>
      </c>
      <c r="Z18" s="145">
        <v>4</v>
      </c>
      <c r="AA18" s="145">
        <v>4</v>
      </c>
      <c r="AB18" s="145"/>
      <c r="AC18" s="146">
        <v>4</v>
      </c>
      <c r="AD18" s="144"/>
      <c r="AE18" s="145">
        <v>4</v>
      </c>
      <c r="AF18" s="145">
        <v>4</v>
      </c>
      <c r="AG18" s="145">
        <v>4</v>
      </c>
      <c r="AH18" s="145">
        <v>4</v>
      </c>
      <c r="AI18" s="145"/>
      <c r="AJ18" s="146">
        <v>4</v>
      </c>
      <c r="AK18" s="144"/>
      <c r="AL18" s="145">
        <v>4</v>
      </c>
      <c r="AM18" s="145">
        <v>4</v>
      </c>
      <c r="AN18" s="145">
        <v>4</v>
      </c>
      <c r="AO18" s="145">
        <v>4</v>
      </c>
      <c r="AP18" s="145"/>
      <c r="AQ18" s="146">
        <v>4</v>
      </c>
      <c r="AR18" s="144"/>
      <c r="AS18" s="145"/>
      <c r="AT18" s="146"/>
      <c r="AU18" s="778">
        <f t="shared" si="1"/>
        <v>80</v>
      </c>
      <c r="AV18" s="779"/>
      <c r="AW18" s="780">
        <f t="shared" si="2"/>
        <v>20</v>
      </c>
      <c r="AX18" s="781"/>
      <c r="AY18" s="782"/>
      <c r="AZ18" s="783"/>
      <c r="BA18" s="783"/>
      <c r="BB18" s="783"/>
      <c r="BC18" s="783"/>
      <c r="BD18" s="784"/>
    </row>
    <row r="19" spans="1:56" ht="39.950000000000003" customHeight="1" x14ac:dyDescent="0.15">
      <c r="A19" s="125"/>
      <c r="B19" s="143">
        <f t="shared" si="3"/>
        <v>7</v>
      </c>
      <c r="C19" s="768" t="s">
        <v>317</v>
      </c>
      <c r="D19" s="769"/>
      <c r="E19" s="770" t="s">
        <v>367</v>
      </c>
      <c r="F19" s="771"/>
      <c r="G19" s="772" t="s">
        <v>331</v>
      </c>
      <c r="H19" s="773"/>
      <c r="I19" s="773"/>
      <c r="J19" s="773"/>
      <c r="K19" s="774"/>
      <c r="L19" s="775" t="s">
        <v>370</v>
      </c>
      <c r="M19" s="776"/>
      <c r="N19" s="776"/>
      <c r="O19" s="777"/>
      <c r="P19" s="144">
        <v>4</v>
      </c>
      <c r="Q19" s="145"/>
      <c r="R19" s="145">
        <v>4</v>
      </c>
      <c r="S19" s="145">
        <v>4</v>
      </c>
      <c r="T19" s="145"/>
      <c r="U19" s="145">
        <v>4</v>
      </c>
      <c r="V19" s="146">
        <v>4</v>
      </c>
      <c r="W19" s="144">
        <v>4</v>
      </c>
      <c r="X19" s="145"/>
      <c r="Y19" s="145">
        <v>4</v>
      </c>
      <c r="Z19" s="145">
        <v>4</v>
      </c>
      <c r="AA19" s="145"/>
      <c r="AB19" s="145"/>
      <c r="AC19" s="146">
        <v>4</v>
      </c>
      <c r="AD19" s="144">
        <v>4</v>
      </c>
      <c r="AE19" s="145"/>
      <c r="AF19" s="145">
        <v>4</v>
      </c>
      <c r="AG19" s="145">
        <v>4</v>
      </c>
      <c r="AH19" s="145"/>
      <c r="AI19" s="145"/>
      <c r="AJ19" s="146">
        <v>4</v>
      </c>
      <c r="AK19" s="144">
        <v>4</v>
      </c>
      <c r="AL19" s="145"/>
      <c r="AM19" s="145">
        <v>4</v>
      </c>
      <c r="AN19" s="145">
        <v>4</v>
      </c>
      <c r="AO19" s="145"/>
      <c r="AP19" s="145"/>
      <c r="AQ19" s="146">
        <v>4</v>
      </c>
      <c r="AR19" s="144"/>
      <c r="AS19" s="145"/>
      <c r="AT19" s="146"/>
      <c r="AU19" s="778">
        <f t="shared" si="1"/>
        <v>68</v>
      </c>
      <c r="AV19" s="779"/>
      <c r="AW19" s="780">
        <f t="shared" si="2"/>
        <v>17</v>
      </c>
      <c r="AX19" s="781"/>
      <c r="AY19" s="782"/>
      <c r="AZ19" s="783"/>
      <c r="BA19" s="783"/>
      <c r="BB19" s="783"/>
      <c r="BC19" s="783"/>
      <c r="BD19" s="784"/>
    </row>
    <row r="20" spans="1:56" ht="39.950000000000003" customHeight="1" x14ac:dyDescent="0.15">
      <c r="A20" s="125"/>
      <c r="B20" s="143">
        <f t="shared" si="3"/>
        <v>8</v>
      </c>
      <c r="C20" s="768" t="s">
        <v>317</v>
      </c>
      <c r="D20" s="769"/>
      <c r="E20" s="770" t="s">
        <v>367</v>
      </c>
      <c r="F20" s="771"/>
      <c r="G20" s="772" t="s">
        <v>331</v>
      </c>
      <c r="H20" s="773"/>
      <c r="I20" s="773"/>
      <c r="J20" s="773"/>
      <c r="K20" s="774"/>
      <c r="L20" s="775" t="s">
        <v>371</v>
      </c>
      <c r="M20" s="776"/>
      <c r="N20" s="776"/>
      <c r="O20" s="777"/>
      <c r="P20" s="144">
        <v>4</v>
      </c>
      <c r="Q20" s="145"/>
      <c r="R20" s="145">
        <v>4</v>
      </c>
      <c r="S20" s="145">
        <v>4</v>
      </c>
      <c r="T20" s="145"/>
      <c r="U20" s="145"/>
      <c r="V20" s="146">
        <v>4</v>
      </c>
      <c r="W20" s="144">
        <v>4</v>
      </c>
      <c r="X20" s="145"/>
      <c r="Y20" s="145">
        <v>4</v>
      </c>
      <c r="Z20" s="145">
        <v>4</v>
      </c>
      <c r="AA20" s="145"/>
      <c r="AB20" s="145"/>
      <c r="AC20" s="146">
        <v>4</v>
      </c>
      <c r="AD20" s="144">
        <v>4</v>
      </c>
      <c r="AE20" s="145"/>
      <c r="AF20" s="145">
        <v>4</v>
      </c>
      <c r="AG20" s="145">
        <v>4</v>
      </c>
      <c r="AH20" s="145"/>
      <c r="AI20" s="145"/>
      <c r="AJ20" s="146">
        <v>4</v>
      </c>
      <c r="AK20" s="144">
        <v>4</v>
      </c>
      <c r="AL20" s="145"/>
      <c r="AM20" s="145">
        <v>4</v>
      </c>
      <c r="AN20" s="145">
        <v>4</v>
      </c>
      <c r="AO20" s="145"/>
      <c r="AP20" s="145"/>
      <c r="AQ20" s="146">
        <v>4</v>
      </c>
      <c r="AR20" s="144"/>
      <c r="AS20" s="145"/>
      <c r="AT20" s="146"/>
      <c r="AU20" s="778">
        <f t="shared" si="1"/>
        <v>64</v>
      </c>
      <c r="AV20" s="779"/>
      <c r="AW20" s="780">
        <f t="shared" si="2"/>
        <v>16</v>
      </c>
      <c r="AX20" s="781"/>
      <c r="AY20" s="782"/>
      <c r="AZ20" s="783"/>
      <c r="BA20" s="783"/>
      <c r="BB20" s="783"/>
      <c r="BC20" s="783"/>
      <c r="BD20" s="784"/>
    </row>
    <row r="21" spans="1:56" ht="39.950000000000003" customHeight="1" x14ac:dyDescent="0.15">
      <c r="A21" s="125"/>
      <c r="B21" s="143">
        <f t="shared" si="3"/>
        <v>9</v>
      </c>
      <c r="C21" s="768" t="s">
        <v>317</v>
      </c>
      <c r="D21" s="769"/>
      <c r="E21" s="770" t="s">
        <v>367</v>
      </c>
      <c r="F21" s="771"/>
      <c r="G21" s="772" t="s">
        <v>331</v>
      </c>
      <c r="H21" s="773"/>
      <c r="I21" s="773"/>
      <c r="J21" s="773"/>
      <c r="K21" s="774"/>
      <c r="L21" s="775" t="s">
        <v>370</v>
      </c>
      <c r="M21" s="776"/>
      <c r="N21" s="776"/>
      <c r="O21" s="777"/>
      <c r="P21" s="144">
        <v>4</v>
      </c>
      <c r="Q21" s="145"/>
      <c r="R21" s="145">
        <v>4</v>
      </c>
      <c r="S21" s="145">
        <v>4</v>
      </c>
      <c r="T21" s="145"/>
      <c r="U21" s="145"/>
      <c r="V21" s="146"/>
      <c r="W21" s="144">
        <v>4</v>
      </c>
      <c r="X21" s="145"/>
      <c r="Y21" s="145">
        <v>4</v>
      </c>
      <c r="Z21" s="145">
        <v>4</v>
      </c>
      <c r="AA21" s="145"/>
      <c r="AB21" s="145">
        <v>4</v>
      </c>
      <c r="AC21" s="146"/>
      <c r="AD21" s="144">
        <v>4</v>
      </c>
      <c r="AE21" s="145"/>
      <c r="AF21" s="145">
        <v>4</v>
      </c>
      <c r="AG21" s="145">
        <v>4</v>
      </c>
      <c r="AH21" s="145"/>
      <c r="AI21" s="145">
        <v>4</v>
      </c>
      <c r="AJ21" s="146"/>
      <c r="AK21" s="144">
        <v>4</v>
      </c>
      <c r="AL21" s="145"/>
      <c r="AM21" s="145">
        <v>4</v>
      </c>
      <c r="AN21" s="145">
        <v>4</v>
      </c>
      <c r="AO21" s="145"/>
      <c r="AP21" s="145">
        <v>4</v>
      </c>
      <c r="AQ21" s="146"/>
      <c r="AR21" s="144"/>
      <c r="AS21" s="145"/>
      <c r="AT21" s="146"/>
      <c r="AU21" s="778">
        <f t="shared" si="1"/>
        <v>60</v>
      </c>
      <c r="AV21" s="779"/>
      <c r="AW21" s="780">
        <f t="shared" si="2"/>
        <v>15</v>
      </c>
      <c r="AX21" s="781"/>
      <c r="AY21" s="782"/>
      <c r="AZ21" s="783"/>
      <c r="BA21" s="783"/>
      <c r="BB21" s="783"/>
      <c r="BC21" s="783"/>
      <c r="BD21" s="784"/>
    </row>
    <row r="22" spans="1:56" ht="39.950000000000003" customHeight="1" x14ac:dyDescent="0.15">
      <c r="A22" s="125"/>
      <c r="B22" s="143">
        <f t="shared" si="3"/>
        <v>10</v>
      </c>
      <c r="C22" s="768"/>
      <c r="D22" s="769"/>
      <c r="E22" s="770"/>
      <c r="F22" s="771"/>
      <c r="G22" s="772"/>
      <c r="H22" s="773"/>
      <c r="I22" s="773"/>
      <c r="J22" s="773"/>
      <c r="K22" s="774"/>
      <c r="L22" s="775"/>
      <c r="M22" s="776"/>
      <c r="N22" s="776"/>
      <c r="O22" s="777"/>
      <c r="P22" s="144"/>
      <c r="Q22" s="145"/>
      <c r="R22" s="145"/>
      <c r="S22" s="145"/>
      <c r="T22" s="145"/>
      <c r="U22" s="145"/>
      <c r="V22" s="146"/>
      <c r="W22" s="144"/>
      <c r="X22" s="145"/>
      <c r="Y22" s="145"/>
      <c r="Z22" s="145"/>
      <c r="AA22" s="145"/>
      <c r="AB22" s="145"/>
      <c r="AC22" s="146"/>
      <c r="AD22" s="144"/>
      <c r="AE22" s="145"/>
      <c r="AF22" s="145"/>
      <c r="AG22" s="145"/>
      <c r="AH22" s="145"/>
      <c r="AI22" s="145"/>
      <c r="AJ22" s="146"/>
      <c r="AK22" s="144"/>
      <c r="AL22" s="145"/>
      <c r="AM22" s="145"/>
      <c r="AN22" s="145"/>
      <c r="AO22" s="145"/>
      <c r="AP22" s="145"/>
      <c r="AQ22" s="146"/>
      <c r="AR22" s="144"/>
      <c r="AS22" s="145"/>
      <c r="AT22" s="146"/>
      <c r="AU22" s="778">
        <f t="shared" si="1"/>
        <v>0</v>
      </c>
      <c r="AV22" s="779"/>
      <c r="AW22" s="780">
        <f t="shared" si="2"/>
        <v>0</v>
      </c>
      <c r="AX22" s="781"/>
      <c r="AY22" s="782"/>
      <c r="AZ22" s="783"/>
      <c r="BA22" s="783"/>
      <c r="BB22" s="783"/>
      <c r="BC22" s="783"/>
      <c r="BD22" s="784"/>
    </row>
    <row r="23" spans="1:56" ht="39.950000000000003" customHeight="1" x14ac:dyDescent="0.15">
      <c r="A23" s="125"/>
      <c r="B23" s="143">
        <f t="shared" si="3"/>
        <v>11</v>
      </c>
      <c r="C23" s="768"/>
      <c r="D23" s="769"/>
      <c r="E23" s="770"/>
      <c r="F23" s="771"/>
      <c r="G23" s="772"/>
      <c r="H23" s="773"/>
      <c r="I23" s="773"/>
      <c r="J23" s="773"/>
      <c r="K23" s="774"/>
      <c r="L23" s="775"/>
      <c r="M23" s="776"/>
      <c r="N23" s="776"/>
      <c r="O23" s="777"/>
      <c r="P23" s="144"/>
      <c r="Q23" s="145"/>
      <c r="R23" s="145"/>
      <c r="S23" s="145"/>
      <c r="T23" s="145"/>
      <c r="U23" s="145"/>
      <c r="V23" s="146"/>
      <c r="W23" s="144"/>
      <c r="X23" s="145"/>
      <c r="Y23" s="145"/>
      <c r="Z23" s="145"/>
      <c r="AA23" s="145"/>
      <c r="AB23" s="145"/>
      <c r="AC23" s="146"/>
      <c r="AD23" s="144"/>
      <c r="AE23" s="145"/>
      <c r="AF23" s="145"/>
      <c r="AG23" s="145"/>
      <c r="AH23" s="145"/>
      <c r="AI23" s="145"/>
      <c r="AJ23" s="146"/>
      <c r="AK23" s="144"/>
      <c r="AL23" s="145"/>
      <c r="AM23" s="145"/>
      <c r="AN23" s="145"/>
      <c r="AO23" s="145"/>
      <c r="AP23" s="145"/>
      <c r="AQ23" s="146"/>
      <c r="AR23" s="144"/>
      <c r="AS23" s="145"/>
      <c r="AT23" s="146"/>
      <c r="AU23" s="778">
        <f t="shared" si="1"/>
        <v>0</v>
      </c>
      <c r="AV23" s="779"/>
      <c r="AW23" s="780">
        <f t="shared" si="2"/>
        <v>0</v>
      </c>
      <c r="AX23" s="781"/>
      <c r="AY23" s="782"/>
      <c r="AZ23" s="783"/>
      <c r="BA23" s="783"/>
      <c r="BB23" s="783"/>
      <c r="BC23" s="783"/>
      <c r="BD23" s="784"/>
    </row>
    <row r="24" spans="1:56" ht="39.950000000000003" customHeight="1" x14ac:dyDescent="0.15">
      <c r="A24" s="125"/>
      <c r="B24" s="143">
        <f t="shared" si="3"/>
        <v>12</v>
      </c>
      <c r="C24" s="768"/>
      <c r="D24" s="769"/>
      <c r="E24" s="770"/>
      <c r="F24" s="771"/>
      <c r="G24" s="772"/>
      <c r="H24" s="773"/>
      <c r="I24" s="773"/>
      <c r="J24" s="773"/>
      <c r="K24" s="774"/>
      <c r="L24" s="775"/>
      <c r="M24" s="776"/>
      <c r="N24" s="776"/>
      <c r="O24" s="777"/>
      <c r="P24" s="144"/>
      <c r="Q24" s="145"/>
      <c r="R24" s="145"/>
      <c r="S24" s="145"/>
      <c r="T24" s="145"/>
      <c r="U24" s="145"/>
      <c r="V24" s="146"/>
      <c r="W24" s="144"/>
      <c r="X24" s="145"/>
      <c r="Y24" s="145"/>
      <c r="Z24" s="145"/>
      <c r="AA24" s="145"/>
      <c r="AB24" s="145"/>
      <c r="AC24" s="146"/>
      <c r="AD24" s="144"/>
      <c r="AE24" s="145"/>
      <c r="AF24" s="145"/>
      <c r="AG24" s="145"/>
      <c r="AH24" s="145"/>
      <c r="AI24" s="145"/>
      <c r="AJ24" s="146"/>
      <c r="AK24" s="144"/>
      <c r="AL24" s="145"/>
      <c r="AM24" s="145"/>
      <c r="AN24" s="145"/>
      <c r="AO24" s="145"/>
      <c r="AP24" s="145"/>
      <c r="AQ24" s="146"/>
      <c r="AR24" s="144"/>
      <c r="AS24" s="145"/>
      <c r="AT24" s="146"/>
      <c r="AU24" s="778">
        <f t="shared" si="1"/>
        <v>0</v>
      </c>
      <c r="AV24" s="779"/>
      <c r="AW24" s="780">
        <f t="shared" si="2"/>
        <v>0</v>
      </c>
      <c r="AX24" s="781"/>
      <c r="AY24" s="782"/>
      <c r="AZ24" s="783"/>
      <c r="BA24" s="783"/>
      <c r="BB24" s="783"/>
      <c r="BC24" s="783"/>
      <c r="BD24" s="784"/>
    </row>
    <row r="25" spans="1:56" ht="39.950000000000003" customHeight="1" x14ac:dyDescent="0.15">
      <c r="A25" s="125"/>
      <c r="B25" s="143">
        <f t="shared" si="3"/>
        <v>13</v>
      </c>
      <c r="C25" s="768"/>
      <c r="D25" s="769"/>
      <c r="E25" s="770"/>
      <c r="F25" s="771"/>
      <c r="G25" s="772"/>
      <c r="H25" s="773"/>
      <c r="I25" s="773"/>
      <c r="J25" s="773"/>
      <c r="K25" s="774"/>
      <c r="L25" s="775"/>
      <c r="M25" s="776"/>
      <c r="N25" s="776"/>
      <c r="O25" s="777"/>
      <c r="P25" s="144"/>
      <c r="Q25" s="145"/>
      <c r="R25" s="145"/>
      <c r="S25" s="145"/>
      <c r="T25" s="145"/>
      <c r="U25" s="145"/>
      <c r="V25" s="146"/>
      <c r="W25" s="144"/>
      <c r="X25" s="145"/>
      <c r="Y25" s="145"/>
      <c r="Z25" s="145"/>
      <c r="AA25" s="145"/>
      <c r="AB25" s="145"/>
      <c r="AC25" s="146"/>
      <c r="AD25" s="144"/>
      <c r="AE25" s="145"/>
      <c r="AF25" s="145"/>
      <c r="AG25" s="145"/>
      <c r="AH25" s="145"/>
      <c r="AI25" s="145"/>
      <c r="AJ25" s="146"/>
      <c r="AK25" s="144"/>
      <c r="AL25" s="145"/>
      <c r="AM25" s="145"/>
      <c r="AN25" s="145"/>
      <c r="AO25" s="145"/>
      <c r="AP25" s="145"/>
      <c r="AQ25" s="146"/>
      <c r="AR25" s="144"/>
      <c r="AS25" s="145"/>
      <c r="AT25" s="146"/>
      <c r="AU25" s="778">
        <f t="shared" si="1"/>
        <v>0</v>
      </c>
      <c r="AV25" s="779"/>
      <c r="AW25" s="780">
        <f t="shared" si="2"/>
        <v>0</v>
      </c>
      <c r="AX25" s="781"/>
      <c r="AY25" s="782"/>
      <c r="AZ25" s="783"/>
      <c r="BA25" s="783"/>
      <c r="BB25" s="783"/>
      <c r="BC25" s="783"/>
      <c r="BD25" s="784"/>
    </row>
    <row r="26" spans="1:56" ht="39.950000000000003" customHeight="1" x14ac:dyDescent="0.15">
      <c r="A26" s="125"/>
      <c r="B26" s="143">
        <f t="shared" si="3"/>
        <v>14</v>
      </c>
      <c r="C26" s="768"/>
      <c r="D26" s="769"/>
      <c r="E26" s="770"/>
      <c r="F26" s="771"/>
      <c r="G26" s="772"/>
      <c r="H26" s="773"/>
      <c r="I26" s="773"/>
      <c r="J26" s="773"/>
      <c r="K26" s="774"/>
      <c r="L26" s="775"/>
      <c r="M26" s="776"/>
      <c r="N26" s="776"/>
      <c r="O26" s="777"/>
      <c r="P26" s="144"/>
      <c r="Q26" s="145"/>
      <c r="R26" s="145"/>
      <c r="S26" s="145"/>
      <c r="T26" s="145"/>
      <c r="U26" s="145"/>
      <c r="V26" s="146"/>
      <c r="W26" s="144"/>
      <c r="X26" s="145"/>
      <c r="Y26" s="145"/>
      <c r="Z26" s="145"/>
      <c r="AA26" s="145"/>
      <c r="AB26" s="145"/>
      <c r="AC26" s="146"/>
      <c r="AD26" s="144"/>
      <c r="AE26" s="145"/>
      <c r="AF26" s="145"/>
      <c r="AG26" s="145"/>
      <c r="AH26" s="145"/>
      <c r="AI26" s="145"/>
      <c r="AJ26" s="146"/>
      <c r="AK26" s="144"/>
      <c r="AL26" s="145"/>
      <c r="AM26" s="145"/>
      <c r="AN26" s="145"/>
      <c r="AO26" s="145"/>
      <c r="AP26" s="145"/>
      <c r="AQ26" s="146"/>
      <c r="AR26" s="144"/>
      <c r="AS26" s="145"/>
      <c r="AT26" s="146"/>
      <c r="AU26" s="778">
        <f t="shared" si="1"/>
        <v>0</v>
      </c>
      <c r="AV26" s="779"/>
      <c r="AW26" s="780">
        <f t="shared" si="2"/>
        <v>0</v>
      </c>
      <c r="AX26" s="781"/>
      <c r="AY26" s="782"/>
      <c r="AZ26" s="783"/>
      <c r="BA26" s="783"/>
      <c r="BB26" s="783"/>
      <c r="BC26" s="783"/>
      <c r="BD26" s="784"/>
    </row>
    <row r="27" spans="1:56" ht="39.950000000000003" customHeight="1" x14ac:dyDescent="0.15">
      <c r="A27" s="125"/>
      <c r="B27" s="143">
        <f t="shared" si="3"/>
        <v>15</v>
      </c>
      <c r="C27" s="768"/>
      <c r="D27" s="769"/>
      <c r="E27" s="770"/>
      <c r="F27" s="771"/>
      <c r="G27" s="772"/>
      <c r="H27" s="773"/>
      <c r="I27" s="773"/>
      <c r="J27" s="773"/>
      <c r="K27" s="774"/>
      <c r="L27" s="775"/>
      <c r="M27" s="776"/>
      <c r="N27" s="776"/>
      <c r="O27" s="777"/>
      <c r="P27" s="144"/>
      <c r="Q27" s="145"/>
      <c r="R27" s="145"/>
      <c r="S27" s="145"/>
      <c r="T27" s="145"/>
      <c r="U27" s="145"/>
      <c r="V27" s="146"/>
      <c r="W27" s="144"/>
      <c r="X27" s="145"/>
      <c r="Y27" s="145"/>
      <c r="Z27" s="145"/>
      <c r="AA27" s="145"/>
      <c r="AB27" s="145"/>
      <c r="AC27" s="146"/>
      <c r="AD27" s="144"/>
      <c r="AE27" s="145"/>
      <c r="AF27" s="145"/>
      <c r="AG27" s="145"/>
      <c r="AH27" s="145"/>
      <c r="AI27" s="145"/>
      <c r="AJ27" s="146"/>
      <c r="AK27" s="144"/>
      <c r="AL27" s="145"/>
      <c r="AM27" s="145"/>
      <c r="AN27" s="145"/>
      <c r="AO27" s="145"/>
      <c r="AP27" s="145"/>
      <c r="AQ27" s="146"/>
      <c r="AR27" s="144"/>
      <c r="AS27" s="145"/>
      <c r="AT27" s="146"/>
      <c r="AU27" s="778">
        <f t="shared" si="1"/>
        <v>0</v>
      </c>
      <c r="AV27" s="779"/>
      <c r="AW27" s="780">
        <f t="shared" si="2"/>
        <v>0</v>
      </c>
      <c r="AX27" s="781"/>
      <c r="AY27" s="782"/>
      <c r="AZ27" s="783"/>
      <c r="BA27" s="783"/>
      <c r="BB27" s="783"/>
      <c r="BC27" s="783"/>
      <c r="BD27" s="784"/>
    </row>
    <row r="28" spans="1:56" ht="39.950000000000003" customHeight="1" x14ac:dyDescent="0.15">
      <c r="A28" s="125"/>
      <c r="B28" s="143">
        <f t="shared" si="3"/>
        <v>16</v>
      </c>
      <c r="C28" s="768"/>
      <c r="D28" s="769"/>
      <c r="E28" s="770"/>
      <c r="F28" s="771"/>
      <c r="G28" s="772"/>
      <c r="H28" s="773"/>
      <c r="I28" s="773"/>
      <c r="J28" s="773"/>
      <c r="K28" s="774"/>
      <c r="L28" s="775"/>
      <c r="M28" s="776"/>
      <c r="N28" s="776"/>
      <c r="O28" s="777"/>
      <c r="P28" s="144"/>
      <c r="Q28" s="145"/>
      <c r="R28" s="145"/>
      <c r="S28" s="145"/>
      <c r="T28" s="145"/>
      <c r="U28" s="145"/>
      <c r="V28" s="146"/>
      <c r="W28" s="144"/>
      <c r="X28" s="145"/>
      <c r="Y28" s="145"/>
      <c r="Z28" s="145"/>
      <c r="AA28" s="145"/>
      <c r="AB28" s="145"/>
      <c r="AC28" s="146"/>
      <c r="AD28" s="144"/>
      <c r="AE28" s="145"/>
      <c r="AF28" s="145"/>
      <c r="AG28" s="145"/>
      <c r="AH28" s="145"/>
      <c r="AI28" s="145"/>
      <c r="AJ28" s="146"/>
      <c r="AK28" s="144"/>
      <c r="AL28" s="145"/>
      <c r="AM28" s="145"/>
      <c r="AN28" s="145"/>
      <c r="AO28" s="145"/>
      <c r="AP28" s="145"/>
      <c r="AQ28" s="146"/>
      <c r="AR28" s="144"/>
      <c r="AS28" s="145"/>
      <c r="AT28" s="146"/>
      <c r="AU28" s="778">
        <f t="shared" si="1"/>
        <v>0</v>
      </c>
      <c r="AV28" s="779"/>
      <c r="AW28" s="780">
        <f t="shared" si="2"/>
        <v>0</v>
      </c>
      <c r="AX28" s="781"/>
      <c r="AY28" s="782"/>
      <c r="AZ28" s="783"/>
      <c r="BA28" s="783"/>
      <c r="BB28" s="783"/>
      <c r="BC28" s="783"/>
      <c r="BD28" s="784"/>
    </row>
    <row r="29" spans="1:56" ht="39.950000000000003" customHeight="1" x14ac:dyDescent="0.15">
      <c r="A29" s="125"/>
      <c r="B29" s="143">
        <f t="shared" si="3"/>
        <v>17</v>
      </c>
      <c r="C29" s="768"/>
      <c r="D29" s="769"/>
      <c r="E29" s="770"/>
      <c r="F29" s="771"/>
      <c r="G29" s="772"/>
      <c r="H29" s="773"/>
      <c r="I29" s="773"/>
      <c r="J29" s="773"/>
      <c r="K29" s="774"/>
      <c r="L29" s="775"/>
      <c r="M29" s="776"/>
      <c r="N29" s="776"/>
      <c r="O29" s="777"/>
      <c r="P29" s="144"/>
      <c r="Q29" s="145"/>
      <c r="R29" s="145"/>
      <c r="S29" s="145"/>
      <c r="T29" s="145"/>
      <c r="U29" s="145"/>
      <c r="V29" s="146"/>
      <c r="W29" s="144"/>
      <c r="X29" s="145"/>
      <c r="Y29" s="145"/>
      <c r="Z29" s="145"/>
      <c r="AA29" s="145"/>
      <c r="AB29" s="145"/>
      <c r="AC29" s="146"/>
      <c r="AD29" s="144"/>
      <c r="AE29" s="145"/>
      <c r="AF29" s="145"/>
      <c r="AG29" s="145"/>
      <c r="AH29" s="145"/>
      <c r="AI29" s="145"/>
      <c r="AJ29" s="146"/>
      <c r="AK29" s="144"/>
      <c r="AL29" s="145"/>
      <c r="AM29" s="145"/>
      <c r="AN29" s="145"/>
      <c r="AO29" s="145"/>
      <c r="AP29" s="145"/>
      <c r="AQ29" s="146"/>
      <c r="AR29" s="144"/>
      <c r="AS29" s="145"/>
      <c r="AT29" s="146"/>
      <c r="AU29" s="778">
        <f t="shared" si="1"/>
        <v>0</v>
      </c>
      <c r="AV29" s="779"/>
      <c r="AW29" s="780">
        <f t="shared" si="2"/>
        <v>0</v>
      </c>
      <c r="AX29" s="781"/>
      <c r="AY29" s="782"/>
      <c r="AZ29" s="783"/>
      <c r="BA29" s="783"/>
      <c r="BB29" s="783"/>
      <c r="BC29" s="783"/>
      <c r="BD29" s="784"/>
    </row>
    <row r="30" spans="1:56" ht="39.950000000000003" customHeight="1" thickBot="1" x14ac:dyDescent="0.2">
      <c r="A30" s="125"/>
      <c r="B30" s="147">
        <f t="shared" si="3"/>
        <v>18</v>
      </c>
      <c r="C30" s="803"/>
      <c r="D30" s="804"/>
      <c r="E30" s="805"/>
      <c r="F30" s="806"/>
      <c r="G30" s="807"/>
      <c r="H30" s="808"/>
      <c r="I30" s="808"/>
      <c r="J30" s="808"/>
      <c r="K30" s="809"/>
      <c r="L30" s="810"/>
      <c r="M30" s="811"/>
      <c r="N30" s="811"/>
      <c r="O30" s="812"/>
      <c r="P30" s="148"/>
      <c r="Q30" s="149"/>
      <c r="R30" s="149"/>
      <c r="S30" s="149"/>
      <c r="T30" s="149"/>
      <c r="U30" s="149"/>
      <c r="V30" s="150"/>
      <c r="W30" s="148"/>
      <c r="X30" s="149"/>
      <c r="Y30" s="149"/>
      <c r="Z30" s="149"/>
      <c r="AA30" s="149"/>
      <c r="AB30" s="149"/>
      <c r="AC30" s="150"/>
      <c r="AD30" s="148"/>
      <c r="AE30" s="149"/>
      <c r="AF30" s="149"/>
      <c r="AG30" s="149"/>
      <c r="AH30" s="149"/>
      <c r="AI30" s="149"/>
      <c r="AJ30" s="150"/>
      <c r="AK30" s="148"/>
      <c r="AL30" s="149"/>
      <c r="AM30" s="149"/>
      <c r="AN30" s="149"/>
      <c r="AO30" s="149"/>
      <c r="AP30" s="149"/>
      <c r="AQ30" s="150"/>
      <c r="AR30" s="148"/>
      <c r="AS30" s="149"/>
      <c r="AT30" s="150"/>
      <c r="AU30" s="813">
        <f t="shared" si="1"/>
        <v>0</v>
      </c>
      <c r="AV30" s="814"/>
      <c r="AW30" s="815">
        <f t="shared" si="2"/>
        <v>0</v>
      </c>
      <c r="AX30" s="816"/>
      <c r="AY30" s="817"/>
      <c r="AZ30" s="818"/>
      <c r="BA30" s="818"/>
      <c r="BB30" s="818"/>
      <c r="BC30" s="818"/>
      <c r="BD30" s="819"/>
    </row>
    <row r="31" spans="1:56" ht="20.25" customHeight="1" x14ac:dyDescent="0.15">
      <c r="A31" s="125"/>
      <c r="B31" s="125"/>
      <c r="C31" s="151"/>
      <c r="D31" s="152"/>
      <c r="E31" s="153"/>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54"/>
      <c r="AD31" s="127"/>
      <c r="AE31" s="127"/>
      <c r="AF31" s="127"/>
      <c r="AG31" s="127"/>
      <c r="AH31" s="127"/>
      <c r="AI31" s="127"/>
      <c r="AJ31" s="127"/>
      <c r="AK31" s="127"/>
      <c r="AL31" s="127"/>
      <c r="AM31" s="127"/>
      <c r="AN31" s="127"/>
      <c r="AO31" s="127"/>
      <c r="AP31" s="127"/>
      <c r="AQ31" s="127"/>
      <c r="AR31" s="127"/>
      <c r="AS31" s="127"/>
      <c r="AT31" s="127"/>
      <c r="AU31" s="127"/>
      <c r="AV31" s="125"/>
      <c r="AW31" s="125"/>
      <c r="AX31" s="125"/>
      <c r="AY31" s="125"/>
      <c r="AZ31" s="125"/>
      <c r="BA31" s="125"/>
      <c r="BB31" s="125"/>
      <c r="BC31" s="125"/>
      <c r="BD31" s="125"/>
    </row>
    <row r="32" spans="1:56" ht="20.25" customHeight="1" x14ac:dyDescent="0.15">
      <c r="A32" s="125"/>
      <c r="B32" s="125"/>
      <c r="C32" s="121" t="s">
        <v>181</v>
      </c>
      <c r="D32" s="152"/>
      <c r="E32" s="153"/>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54"/>
      <c r="AD32" s="127"/>
      <c r="AE32" s="127"/>
      <c r="AF32" s="127"/>
      <c r="AG32" s="127"/>
      <c r="AH32" s="127"/>
      <c r="AI32" s="127"/>
      <c r="AJ32" s="127"/>
      <c r="AK32" s="127"/>
      <c r="AL32" s="127"/>
      <c r="AM32" s="127"/>
      <c r="AN32" s="127"/>
      <c r="AO32" s="127"/>
      <c r="AP32" s="127"/>
      <c r="AQ32" s="127"/>
      <c r="AR32" s="127"/>
      <c r="AS32" s="127"/>
      <c r="AT32" s="127"/>
      <c r="AU32" s="127"/>
      <c r="AV32" s="125"/>
      <c r="AW32" s="125"/>
      <c r="AX32" s="125"/>
      <c r="AY32" s="125"/>
      <c r="AZ32" s="125"/>
      <c r="BA32" s="125"/>
      <c r="BB32" s="125"/>
      <c r="BC32" s="125"/>
      <c r="BD32" s="125"/>
    </row>
    <row r="33" spans="1:56" ht="20.25" customHeight="1" x14ac:dyDescent="0.15">
      <c r="A33" s="125"/>
      <c r="B33" s="125"/>
      <c r="C33" s="121" t="s">
        <v>182</v>
      </c>
      <c r="D33" s="152"/>
      <c r="E33" s="153"/>
      <c r="F33" s="127"/>
      <c r="G33" s="127"/>
      <c r="H33" s="127"/>
      <c r="I33" s="127"/>
      <c r="J33" s="127"/>
      <c r="K33" s="127"/>
      <c r="L33" s="127"/>
      <c r="M33" s="127"/>
      <c r="N33" s="127"/>
      <c r="O33" s="127"/>
      <c r="P33" s="127"/>
      <c r="Q33" s="156" t="s">
        <v>183</v>
      </c>
      <c r="R33" s="156"/>
      <c r="S33" s="156"/>
      <c r="T33" s="156"/>
      <c r="U33" s="156"/>
      <c r="V33" s="156"/>
      <c r="W33" s="156"/>
      <c r="X33" s="156"/>
      <c r="Y33" s="156"/>
      <c r="Z33" s="156"/>
      <c r="AA33" s="157"/>
      <c r="AB33" s="156"/>
      <c r="AC33" s="156"/>
      <c r="AD33" s="156"/>
      <c r="AE33" s="156"/>
      <c r="AF33" s="156"/>
      <c r="AG33" s="156"/>
      <c r="AH33" s="156"/>
      <c r="AI33" s="156" t="s">
        <v>184</v>
      </c>
      <c r="AJ33" s="156"/>
      <c r="AK33" s="156"/>
      <c r="AL33" s="156"/>
      <c r="AM33" s="156"/>
      <c r="AN33" s="156"/>
      <c r="AO33" s="158"/>
      <c r="AP33" s="158"/>
      <c r="AQ33" s="158"/>
      <c r="AR33" s="158"/>
      <c r="AS33" s="159"/>
      <c r="AT33" s="158"/>
      <c r="AU33" s="158"/>
      <c r="AV33" s="158"/>
      <c r="AW33" s="158"/>
      <c r="AX33" s="125"/>
      <c r="AY33" s="125"/>
      <c r="AZ33" s="125"/>
      <c r="BA33" s="125"/>
      <c r="BB33" s="125"/>
      <c r="BC33" s="125"/>
      <c r="BD33" s="125"/>
    </row>
    <row r="34" spans="1:56" ht="20.25" customHeight="1" x14ac:dyDescent="0.15">
      <c r="A34" s="125"/>
      <c r="B34" s="125"/>
      <c r="C34" s="121" t="s">
        <v>185</v>
      </c>
      <c r="D34" s="152"/>
      <c r="E34" s="153"/>
      <c r="F34" s="127"/>
      <c r="G34" s="127"/>
      <c r="H34" s="127"/>
      <c r="I34" s="127"/>
      <c r="J34" s="127"/>
      <c r="K34" s="127"/>
      <c r="L34" s="887" t="s">
        <v>186</v>
      </c>
      <c r="M34" s="887"/>
      <c r="N34" s="127"/>
      <c r="O34" s="127"/>
      <c r="P34" s="127"/>
      <c r="Q34" s="156"/>
      <c r="R34" s="828" t="s">
        <v>187</v>
      </c>
      <c r="S34" s="828"/>
      <c r="T34" s="828" t="s">
        <v>188</v>
      </c>
      <c r="U34" s="828"/>
      <c r="V34" s="828"/>
      <c r="W34" s="828"/>
      <c r="X34" s="156"/>
      <c r="Y34" s="829" t="s">
        <v>189</v>
      </c>
      <c r="Z34" s="829"/>
      <c r="AA34" s="829"/>
      <c r="AB34" s="829"/>
      <c r="AC34" s="121"/>
      <c r="AD34" s="121"/>
      <c r="AE34" s="181" t="s">
        <v>190</v>
      </c>
      <c r="AF34" s="181"/>
      <c r="AG34" s="156"/>
      <c r="AH34" s="156"/>
      <c r="AI34" s="801" t="s">
        <v>191</v>
      </c>
      <c r="AJ34" s="802"/>
      <c r="AK34" s="801" t="s">
        <v>192</v>
      </c>
      <c r="AL34" s="830"/>
      <c r="AM34" s="830"/>
      <c r="AN34" s="802"/>
      <c r="AO34" s="158"/>
      <c r="AP34" s="158"/>
      <c r="AQ34" s="158"/>
      <c r="AR34" s="158"/>
      <c r="AS34" s="820"/>
      <c r="AT34" s="820"/>
      <c r="AU34" s="158"/>
      <c r="AV34" s="158"/>
      <c r="AW34" s="158"/>
      <c r="AX34" s="125"/>
      <c r="AY34" s="125"/>
      <c r="AZ34" s="125"/>
      <c r="BA34" s="125"/>
      <c r="BB34" s="125"/>
      <c r="BC34" s="125"/>
      <c r="BD34" s="125"/>
    </row>
    <row r="35" spans="1:56" ht="20.25" customHeight="1" x14ac:dyDescent="0.15">
      <c r="A35" s="125"/>
      <c r="B35" s="125"/>
      <c r="C35" s="877"/>
      <c r="D35" s="877"/>
      <c r="E35" s="877"/>
      <c r="F35" s="878">
        <f>IF(AB2=1,10,IF(AB2=2,11,IF(AB2=3,12,AB2-3)))</f>
        <v>1</v>
      </c>
      <c r="G35" s="878"/>
      <c r="H35" s="878">
        <f>IF(AB2=1,11,IF(AB2=2,12,AB2-2))</f>
        <v>2</v>
      </c>
      <c r="I35" s="878"/>
      <c r="J35" s="878">
        <f>IF(AB2=1,12,AB2-1)</f>
        <v>3</v>
      </c>
      <c r="K35" s="878"/>
      <c r="L35" s="879" t="s">
        <v>193</v>
      </c>
      <c r="M35" s="879"/>
      <c r="N35" s="127"/>
      <c r="O35" s="127"/>
      <c r="P35" s="127"/>
      <c r="Q35" s="156"/>
      <c r="R35" s="826"/>
      <c r="S35" s="826"/>
      <c r="T35" s="826" t="s">
        <v>194</v>
      </c>
      <c r="U35" s="826"/>
      <c r="V35" s="826" t="s">
        <v>195</v>
      </c>
      <c r="W35" s="826"/>
      <c r="X35" s="156"/>
      <c r="Y35" s="826" t="s">
        <v>194</v>
      </c>
      <c r="Z35" s="826"/>
      <c r="AA35" s="826" t="s">
        <v>195</v>
      </c>
      <c r="AB35" s="826"/>
      <c r="AC35" s="121"/>
      <c r="AD35" s="121"/>
      <c r="AE35" s="181" t="s">
        <v>196</v>
      </c>
      <c r="AF35" s="181"/>
      <c r="AG35" s="156"/>
      <c r="AH35" s="156"/>
      <c r="AI35" s="801" t="s">
        <v>197</v>
      </c>
      <c r="AJ35" s="802"/>
      <c r="AK35" s="801" t="s">
        <v>198</v>
      </c>
      <c r="AL35" s="830"/>
      <c r="AM35" s="830"/>
      <c r="AN35" s="802"/>
      <c r="AO35" s="161"/>
      <c r="AP35" s="161"/>
      <c r="AQ35" s="158"/>
      <c r="AR35" s="162"/>
      <c r="AS35" s="831"/>
      <c r="AT35" s="831"/>
      <c r="AU35" s="158"/>
      <c r="AV35" s="158"/>
      <c r="AW35" s="158"/>
      <c r="AX35" s="125"/>
      <c r="AY35" s="125"/>
      <c r="AZ35" s="125"/>
      <c r="BA35" s="125"/>
      <c r="BB35" s="125"/>
      <c r="BC35" s="125"/>
      <c r="BD35" s="125"/>
    </row>
    <row r="36" spans="1:56" ht="20.25" customHeight="1" x14ac:dyDescent="0.15">
      <c r="A36" s="125"/>
      <c r="B36" s="125"/>
      <c r="C36" s="877" t="s">
        <v>199</v>
      </c>
      <c r="D36" s="877"/>
      <c r="E36" s="877"/>
      <c r="F36" s="840">
        <v>30</v>
      </c>
      <c r="G36" s="840"/>
      <c r="H36" s="840">
        <v>31</v>
      </c>
      <c r="I36" s="840"/>
      <c r="J36" s="840">
        <v>31</v>
      </c>
      <c r="K36" s="840"/>
      <c r="L36" s="841">
        <f>SUM(F36:K36)</f>
        <v>92</v>
      </c>
      <c r="M36" s="841"/>
      <c r="N36" s="127"/>
      <c r="O36" s="127"/>
      <c r="P36" s="127"/>
      <c r="Q36" s="156"/>
      <c r="R36" s="801" t="s">
        <v>197</v>
      </c>
      <c r="S36" s="802"/>
      <c r="T36" s="880">
        <f>SUMIFS($AU$13:$AV$30,$C$13:$D$30,"訪問介護員",$E$13:$F$30,"A")+SUMIFS($AU$13:$AV$30,$C$13:$D$30,"サービス提供責任者",$E$13:$F$30,"A")</f>
        <v>320</v>
      </c>
      <c r="U36" s="881"/>
      <c r="V36" s="835">
        <f>SUMIFS($AW$13:$AX$30,$C$13:$D$30,"訪問介護員",$E$13:$F$30,"A")+SUMIFS($AW$13:$AX$30,$C$13:$D$30,"サービス提供責任者",$E$13:$F$30,"A")</f>
        <v>80</v>
      </c>
      <c r="W36" s="836"/>
      <c r="X36" s="182"/>
      <c r="Y36" s="875">
        <v>0</v>
      </c>
      <c r="Z36" s="876"/>
      <c r="AA36" s="875">
        <v>0</v>
      </c>
      <c r="AB36" s="876"/>
      <c r="AC36" s="183"/>
      <c r="AD36" s="183"/>
      <c r="AE36" s="875">
        <v>2</v>
      </c>
      <c r="AF36" s="876"/>
      <c r="AG36" s="156"/>
      <c r="AH36" s="156"/>
      <c r="AI36" s="801" t="s">
        <v>204</v>
      </c>
      <c r="AJ36" s="802"/>
      <c r="AK36" s="801" t="s">
        <v>202</v>
      </c>
      <c r="AL36" s="830"/>
      <c r="AM36" s="830"/>
      <c r="AN36" s="802"/>
      <c r="AO36" s="162"/>
      <c r="AP36" s="158"/>
      <c r="AQ36" s="832"/>
      <c r="AR36" s="832"/>
      <c r="AS36" s="832"/>
      <c r="AT36" s="832"/>
      <c r="AU36" s="158"/>
      <c r="AV36" s="158"/>
      <c r="AW36" s="158"/>
      <c r="AX36" s="125"/>
      <c r="AY36" s="125"/>
      <c r="AZ36" s="125"/>
      <c r="BA36" s="125"/>
      <c r="BB36" s="125"/>
      <c r="BC36" s="125"/>
      <c r="BD36" s="125"/>
    </row>
    <row r="37" spans="1:56" ht="20.25" customHeight="1" x14ac:dyDescent="0.15">
      <c r="A37" s="125"/>
      <c r="B37" s="125"/>
      <c r="C37" s="877" t="s">
        <v>203</v>
      </c>
      <c r="D37" s="877"/>
      <c r="E37" s="877"/>
      <c r="F37" s="840">
        <v>15</v>
      </c>
      <c r="G37" s="840"/>
      <c r="H37" s="840">
        <v>16</v>
      </c>
      <c r="I37" s="840"/>
      <c r="J37" s="840">
        <v>15</v>
      </c>
      <c r="K37" s="840"/>
      <c r="L37" s="841">
        <f>SUM(F37:K37)</f>
        <v>46</v>
      </c>
      <c r="M37" s="841"/>
      <c r="N37" s="127"/>
      <c r="O37" s="127"/>
      <c r="P37" s="127"/>
      <c r="Q37" s="156"/>
      <c r="R37" s="801" t="s">
        <v>204</v>
      </c>
      <c r="S37" s="802"/>
      <c r="T37" s="880">
        <f>SUMIFS($AU$13:$AV$30,$C$13:$D$30,"訪問介護員",$E$13:$F$30,"B")+SUMIFS($AU$13:$AV$30,$C$13:$D$30,"サービス提供責任者",$E$13:$F$30,"B")</f>
        <v>0</v>
      </c>
      <c r="U37" s="881"/>
      <c r="V37" s="835">
        <f>SUMIFS($AW$13:$AX$30,$C$13:$D$30,"訪問介護員",$E$13:$F$30,"B")+SUMIFS($AW$13:$AX$30,$C$13:$D$30,"サービス提供責任者",$E$13:$F$30,"B")</f>
        <v>0</v>
      </c>
      <c r="W37" s="836"/>
      <c r="X37" s="182"/>
      <c r="Y37" s="875">
        <v>0</v>
      </c>
      <c r="Z37" s="876"/>
      <c r="AA37" s="875">
        <v>0</v>
      </c>
      <c r="AB37" s="876"/>
      <c r="AC37" s="183"/>
      <c r="AD37" s="183"/>
      <c r="AE37" s="875">
        <v>0</v>
      </c>
      <c r="AF37" s="876"/>
      <c r="AG37" s="156"/>
      <c r="AH37" s="156"/>
      <c r="AI37" s="801" t="s">
        <v>254</v>
      </c>
      <c r="AJ37" s="802"/>
      <c r="AK37" s="801" t="s">
        <v>206</v>
      </c>
      <c r="AL37" s="830"/>
      <c r="AM37" s="830"/>
      <c r="AN37" s="802"/>
      <c r="AO37" s="162"/>
      <c r="AP37" s="158"/>
      <c r="AQ37" s="837"/>
      <c r="AR37" s="837"/>
      <c r="AS37" s="837"/>
      <c r="AT37" s="837"/>
      <c r="AU37" s="158"/>
      <c r="AV37" s="158"/>
      <c r="AW37" s="158"/>
      <c r="AX37" s="125"/>
      <c r="AY37" s="125"/>
      <c r="AZ37" s="125"/>
      <c r="BA37" s="125"/>
      <c r="BB37" s="125"/>
      <c r="BC37" s="125"/>
      <c r="BD37" s="125"/>
    </row>
    <row r="38" spans="1:56" ht="20.25" customHeight="1" x14ac:dyDescent="0.15">
      <c r="A38" s="125"/>
      <c r="B38" s="125"/>
      <c r="C38" s="888" t="s">
        <v>193</v>
      </c>
      <c r="D38" s="888"/>
      <c r="E38" s="888"/>
      <c r="F38" s="889">
        <f>SUM(F36:G37)</f>
        <v>45</v>
      </c>
      <c r="G38" s="889"/>
      <c r="H38" s="889">
        <f>SUM(H36:I37)</f>
        <v>47</v>
      </c>
      <c r="I38" s="889"/>
      <c r="J38" s="889">
        <f>SUM(J36:K37)</f>
        <v>46</v>
      </c>
      <c r="K38" s="889"/>
      <c r="L38" s="889">
        <f>SUM(L36:M37)</f>
        <v>138</v>
      </c>
      <c r="M38" s="889"/>
      <c r="N38" s="127"/>
      <c r="O38" s="244"/>
      <c r="P38" s="127"/>
      <c r="Q38" s="156"/>
      <c r="R38" s="801" t="s">
        <v>207</v>
      </c>
      <c r="S38" s="802"/>
      <c r="T38" s="880">
        <f>SUMIFS($AU$13:$AV$30,$C$13:$D$30,"訪問介護員",$E$13:$F$30,"C")+SUMIFS($AU$13:$AV$30,$C$13:$D$30,"サービス提供責任者",$E$13:$F$30,"C")</f>
        <v>432</v>
      </c>
      <c r="U38" s="881"/>
      <c r="V38" s="835">
        <f>SUMIFS($AW$13:$AX$30,$C$13:$D$30,"訪問介護員",$E$13:$F$30,"C")+SUMIFS($AW$13:$AX$30,$C$13:$D$30,"サービス提供責任者",$E$13:$F$30,"C")</f>
        <v>108</v>
      </c>
      <c r="W38" s="836"/>
      <c r="X38" s="182"/>
      <c r="Y38" s="875">
        <v>432</v>
      </c>
      <c r="Z38" s="876"/>
      <c r="AA38" s="833">
        <v>108</v>
      </c>
      <c r="AB38" s="834"/>
      <c r="AC38" s="183"/>
      <c r="AD38" s="183"/>
      <c r="AE38" s="880" t="s">
        <v>372</v>
      </c>
      <c r="AF38" s="881"/>
      <c r="AG38" s="156"/>
      <c r="AH38" s="156"/>
      <c r="AI38" s="801" t="s">
        <v>373</v>
      </c>
      <c r="AJ38" s="802"/>
      <c r="AK38" s="801" t="s">
        <v>210</v>
      </c>
      <c r="AL38" s="830"/>
      <c r="AM38" s="830"/>
      <c r="AN38" s="802"/>
      <c r="AO38" s="163"/>
      <c r="AP38" s="158"/>
      <c r="AQ38" s="846"/>
      <c r="AR38" s="846"/>
      <c r="AS38" s="847"/>
      <c r="AT38" s="847"/>
      <c r="AU38" s="158"/>
      <c r="AV38" s="158"/>
      <c r="AW38" s="158"/>
      <c r="AX38" s="125"/>
      <c r="AY38" s="125"/>
      <c r="AZ38" s="125"/>
      <c r="BA38" s="125"/>
      <c r="BB38" s="125"/>
      <c r="BC38" s="125"/>
      <c r="BD38" s="125"/>
    </row>
    <row r="39" spans="1:56" ht="20.25" customHeight="1" x14ac:dyDescent="0.15">
      <c r="A39" s="125"/>
      <c r="B39" s="125"/>
      <c r="L39" s="181" t="s">
        <v>211</v>
      </c>
      <c r="M39" s="245"/>
      <c r="N39" s="890"/>
      <c r="O39" s="890"/>
      <c r="P39" s="127"/>
      <c r="Q39" s="156"/>
      <c r="R39" s="801" t="s">
        <v>373</v>
      </c>
      <c r="S39" s="802"/>
      <c r="T39" s="880">
        <f>SUMIFS($AU$13:$AV$30,$C$13:$D$30,"訪問介護員",$E$13:$F$30,"D")+SUMIFS($AU$13:$AV$30,$C$13:$D$30,"サービス提供責任者",$E$13:$F$30,"D")</f>
        <v>0</v>
      </c>
      <c r="U39" s="881"/>
      <c r="V39" s="835">
        <f>SUMIFS($AW$13:$AX$30,$C$13:$D$30,"訪問介護員",$E$13:$F$30,"D")+SUMIFS($AW$13:$AX$30,$C$13:$D$30,"サービス提供責任者",$E$13:$F$30,"D")</f>
        <v>0</v>
      </c>
      <c r="W39" s="836"/>
      <c r="X39" s="182"/>
      <c r="Y39" s="875">
        <v>0</v>
      </c>
      <c r="Z39" s="876"/>
      <c r="AA39" s="833">
        <v>0</v>
      </c>
      <c r="AB39" s="834"/>
      <c r="AC39" s="183"/>
      <c r="AD39" s="183"/>
      <c r="AE39" s="880" t="s">
        <v>374</v>
      </c>
      <c r="AF39" s="881"/>
      <c r="AG39" s="156"/>
      <c r="AH39" s="156"/>
      <c r="AI39" s="156"/>
      <c r="AJ39" s="837"/>
      <c r="AK39" s="837"/>
      <c r="AL39" s="846"/>
      <c r="AM39" s="846"/>
      <c r="AN39" s="847"/>
      <c r="AO39" s="847"/>
      <c r="AP39" s="158"/>
      <c r="AQ39" s="846"/>
      <c r="AR39" s="846"/>
      <c r="AS39" s="847"/>
      <c r="AT39" s="847"/>
      <c r="AU39" s="158"/>
      <c r="AV39" s="158"/>
      <c r="AW39" s="158"/>
      <c r="AX39" s="127"/>
      <c r="AY39" s="127"/>
      <c r="AZ39" s="125"/>
      <c r="BA39" s="125"/>
      <c r="BB39" s="125"/>
      <c r="BC39" s="125"/>
      <c r="BD39" s="125"/>
    </row>
    <row r="40" spans="1:56" ht="20.25" customHeight="1" x14ac:dyDescent="0.15">
      <c r="A40" s="125"/>
      <c r="B40" s="125"/>
      <c r="C40" s="121"/>
      <c r="D40" s="121"/>
      <c r="E40" s="121"/>
      <c r="F40" s="121"/>
      <c r="G40" s="121"/>
      <c r="H40" s="121"/>
      <c r="I40" s="121"/>
      <c r="J40" s="121"/>
      <c r="K40" s="121"/>
      <c r="L40" s="891">
        <f>L38/3</f>
        <v>46</v>
      </c>
      <c r="M40" s="891"/>
      <c r="N40" s="125"/>
      <c r="O40" s="125"/>
      <c r="P40" s="127"/>
      <c r="Q40" s="156"/>
      <c r="R40" s="801" t="s">
        <v>193</v>
      </c>
      <c r="S40" s="802"/>
      <c r="T40" s="880">
        <f>SUM(T36:U39)</f>
        <v>752</v>
      </c>
      <c r="U40" s="881"/>
      <c r="V40" s="835">
        <f>SUM(V36:W39)</f>
        <v>188</v>
      </c>
      <c r="W40" s="836"/>
      <c r="X40" s="182"/>
      <c r="Y40" s="880">
        <f>SUM(Y36:Z39)</f>
        <v>432</v>
      </c>
      <c r="Z40" s="881"/>
      <c r="AA40" s="880">
        <f>SUM(AA36:AB39)</f>
        <v>108</v>
      </c>
      <c r="AB40" s="881"/>
      <c r="AC40" s="183"/>
      <c r="AD40" s="183"/>
      <c r="AE40" s="880">
        <f>SUM(AE36:AF37)</f>
        <v>2</v>
      </c>
      <c r="AF40" s="881"/>
      <c r="AG40" s="156"/>
      <c r="AH40" s="156"/>
      <c r="AI40" s="156"/>
      <c r="AJ40" s="837"/>
      <c r="AK40" s="837"/>
      <c r="AL40" s="846"/>
      <c r="AM40" s="846"/>
      <c r="AN40" s="874"/>
      <c r="AO40" s="874"/>
      <c r="AP40" s="158"/>
      <c r="AQ40" s="846"/>
      <c r="AR40" s="846"/>
      <c r="AS40" s="847"/>
      <c r="AT40" s="847"/>
      <c r="AU40" s="158"/>
      <c r="AV40" s="158"/>
      <c r="AW40" s="158"/>
      <c r="AX40" s="127"/>
      <c r="AY40" s="127"/>
      <c r="AZ40" s="125"/>
      <c r="BA40" s="125"/>
      <c r="BB40" s="125"/>
      <c r="BC40" s="125"/>
      <c r="BD40" s="125"/>
    </row>
    <row r="41" spans="1:56" ht="20.25" customHeight="1" x14ac:dyDescent="0.15">
      <c r="A41" s="125"/>
      <c r="B41" s="125"/>
      <c r="C41" s="121"/>
      <c r="D41" s="121"/>
      <c r="E41" s="121"/>
      <c r="F41" s="121"/>
      <c r="G41" s="121"/>
      <c r="H41" s="121"/>
      <c r="I41" s="121"/>
      <c r="J41" s="121"/>
      <c r="K41" s="121"/>
      <c r="N41" s="125"/>
      <c r="O41" s="125"/>
      <c r="P41" s="127"/>
      <c r="Q41" s="156"/>
      <c r="R41" s="156"/>
      <c r="S41" s="156"/>
      <c r="T41" s="156"/>
      <c r="U41" s="156"/>
      <c r="V41" s="156"/>
      <c r="W41" s="156"/>
      <c r="X41" s="156"/>
      <c r="Y41" s="156"/>
      <c r="Z41" s="156"/>
      <c r="AA41" s="157"/>
      <c r="AB41" s="156"/>
      <c r="AC41" s="156"/>
      <c r="AD41" s="156"/>
      <c r="AE41" s="156"/>
      <c r="AF41" s="156"/>
      <c r="AG41" s="156"/>
      <c r="AH41" s="156"/>
      <c r="AI41" s="156"/>
      <c r="AJ41" s="158"/>
      <c r="AK41" s="158"/>
      <c r="AL41" s="158"/>
      <c r="AM41" s="158"/>
      <c r="AN41" s="158"/>
      <c r="AO41" s="158"/>
      <c r="AP41" s="158"/>
      <c r="AQ41" s="158"/>
      <c r="AR41" s="158"/>
      <c r="AS41" s="159"/>
      <c r="AT41" s="158"/>
      <c r="AU41" s="158"/>
      <c r="AV41" s="158"/>
      <c r="AW41" s="158"/>
      <c r="AX41" s="127"/>
      <c r="AY41" s="127"/>
      <c r="AZ41" s="125"/>
      <c r="BA41" s="125"/>
      <c r="BB41" s="125"/>
      <c r="BC41" s="125"/>
      <c r="BD41" s="125"/>
    </row>
    <row r="42" spans="1:56" ht="20.25" customHeight="1" x14ac:dyDescent="0.15">
      <c r="A42" s="125"/>
      <c r="B42" s="125"/>
      <c r="C42" s="125"/>
      <c r="D42" s="125"/>
      <c r="E42" s="125"/>
      <c r="F42" s="125"/>
      <c r="G42" s="125"/>
      <c r="H42" s="125"/>
      <c r="I42" s="125"/>
      <c r="J42" s="125"/>
      <c r="K42" s="125"/>
      <c r="L42" s="125"/>
      <c r="M42" s="125"/>
      <c r="N42" s="125"/>
      <c r="O42" s="125"/>
      <c r="P42" s="127"/>
      <c r="Q42" s="156"/>
      <c r="R42" s="157" t="s">
        <v>214</v>
      </c>
      <c r="S42" s="156"/>
      <c r="T42" s="156"/>
      <c r="U42" s="156"/>
      <c r="V42" s="156"/>
      <c r="W42" s="156"/>
      <c r="X42" s="164" t="s">
        <v>215</v>
      </c>
      <c r="Y42" s="872" t="s">
        <v>216</v>
      </c>
      <c r="Z42" s="873"/>
      <c r="AA42" s="165"/>
      <c r="AB42" s="164"/>
      <c r="AC42" s="156"/>
      <c r="AD42" s="156"/>
      <c r="AE42" s="156"/>
      <c r="AF42" s="156"/>
      <c r="AG42" s="156"/>
      <c r="AH42" s="156"/>
      <c r="AI42" s="156"/>
      <c r="AJ42" s="159"/>
      <c r="AK42" s="158"/>
      <c r="AL42" s="158"/>
      <c r="AM42" s="158"/>
      <c r="AN42" s="158"/>
      <c r="AO42" s="158"/>
      <c r="AP42" s="158"/>
      <c r="AQ42" s="158"/>
      <c r="AR42" s="158"/>
      <c r="AS42" s="166"/>
      <c r="AT42" s="166"/>
      <c r="AU42" s="158"/>
      <c r="AV42" s="158"/>
      <c r="AW42" s="158"/>
      <c r="AX42" s="127"/>
      <c r="AY42" s="127"/>
      <c r="AZ42" s="125"/>
      <c r="BA42" s="125"/>
      <c r="BB42" s="125"/>
      <c r="BC42" s="125"/>
      <c r="BD42" s="125"/>
    </row>
    <row r="43" spans="1:56" ht="20.25" customHeight="1" x14ac:dyDescent="0.2">
      <c r="A43" s="125"/>
      <c r="B43" s="125"/>
      <c r="C43" s="100"/>
      <c r="D43" s="155"/>
      <c r="E43" s="155"/>
      <c r="F43" s="156"/>
      <c r="G43" s="156"/>
      <c r="H43" s="156"/>
      <c r="I43" s="156"/>
      <c r="J43" s="156"/>
      <c r="K43" s="156"/>
      <c r="L43" s="167" t="s">
        <v>375</v>
      </c>
      <c r="M43" s="157"/>
      <c r="N43" s="157"/>
      <c r="O43" s="186"/>
      <c r="P43" s="127"/>
      <c r="Q43" s="156"/>
      <c r="R43" s="156" t="s">
        <v>218</v>
      </c>
      <c r="S43" s="156"/>
      <c r="T43" s="156"/>
      <c r="U43" s="156"/>
      <c r="V43" s="156"/>
      <c r="W43" s="156" t="s">
        <v>219</v>
      </c>
      <c r="X43" s="156"/>
      <c r="Y43" s="156"/>
      <c r="Z43" s="156"/>
      <c r="AA43" s="157"/>
      <c r="AB43" s="156"/>
      <c r="AC43" s="156"/>
      <c r="AD43" s="156"/>
      <c r="AE43" s="156"/>
      <c r="AF43" s="156"/>
      <c r="AG43" s="156"/>
      <c r="AH43" s="156"/>
      <c r="AI43" s="156"/>
      <c r="AJ43" s="158"/>
      <c r="AK43" s="158"/>
      <c r="AL43" s="158"/>
      <c r="AM43" s="158"/>
      <c r="AN43" s="158"/>
      <c r="AO43" s="158"/>
      <c r="AP43" s="158"/>
      <c r="AQ43" s="158"/>
      <c r="AR43" s="158"/>
      <c r="AS43" s="159"/>
      <c r="AT43" s="158"/>
      <c r="AU43" s="158"/>
      <c r="AV43" s="158"/>
      <c r="AW43" s="158"/>
      <c r="AX43" s="127"/>
      <c r="AY43" s="127"/>
      <c r="AZ43" s="125"/>
      <c r="BA43" s="125"/>
      <c r="BB43" s="125"/>
      <c r="BC43" s="125"/>
      <c r="BD43" s="125"/>
    </row>
    <row r="44" spans="1:56" ht="20.25" customHeight="1" x14ac:dyDescent="0.15">
      <c r="A44" s="125"/>
      <c r="B44" s="125"/>
      <c r="C44" s="187" t="s">
        <v>220</v>
      </c>
      <c r="D44" s="187"/>
      <c r="E44" s="156"/>
      <c r="F44" s="187" t="s">
        <v>376</v>
      </c>
      <c r="G44" s="187"/>
      <c r="H44" s="156"/>
      <c r="I44" s="170"/>
      <c r="J44" s="170"/>
      <c r="K44" s="156"/>
      <c r="L44" s="181" t="s">
        <v>222</v>
      </c>
      <c r="M44" s="181"/>
      <c r="N44" s="181"/>
      <c r="O44" s="156"/>
      <c r="P44" s="127"/>
      <c r="Q44" s="156"/>
      <c r="R44" s="156" t="str">
        <f>IF($Y$42="週","対象時間数（週平均）","対象時間数（当月合計）")</f>
        <v>対象時間数（週平均）</v>
      </c>
      <c r="S44" s="156"/>
      <c r="T44" s="156"/>
      <c r="U44" s="156"/>
      <c r="V44" s="156"/>
      <c r="W44" s="156" t="str">
        <f>IF($Y$42="週","週に勤務すべき時間数","当月に勤務すべき時間数")</f>
        <v>週に勤務すべき時間数</v>
      </c>
      <c r="X44" s="156"/>
      <c r="Y44" s="156"/>
      <c r="Z44" s="156"/>
      <c r="AA44" s="157"/>
      <c r="AB44" s="826" t="s">
        <v>223</v>
      </c>
      <c r="AC44" s="826"/>
      <c r="AD44" s="826"/>
      <c r="AE44" s="826"/>
      <c r="AF44" s="156"/>
      <c r="AG44" s="156"/>
      <c r="AH44" s="156"/>
      <c r="AI44" s="156"/>
      <c r="AJ44" s="158"/>
      <c r="AK44" s="158"/>
      <c r="AL44" s="158"/>
      <c r="AM44" s="158"/>
      <c r="AN44" s="158"/>
      <c r="AO44" s="158"/>
      <c r="AP44" s="158"/>
      <c r="AQ44" s="158"/>
      <c r="AR44" s="158"/>
      <c r="AS44" s="159"/>
      <c r="AT44" s="158"/>
      <c r="AU44" s="158"/>
      <c r="AV44" s="158"/>
      <c r="AW44" s="158"/>
      <c r="AX44" s="127"/>
      <c r="AY44" s="127"/>
      <c r="AZ44" s="125"/>
      <c r="BA44" s="125"/>
      <c r="BB44" s="125"/>
      <c r="BC44" s="125"/>
      <c r="BD44" s="125"/>
    </row>
    <row r="45" spans="1:56" ht="20.25" customHeight="1" x14ac:dyDescent="0.15">
      <c r="A45" s="125"/>
      <c r="B45" s="125"/>
      <c r="C45" s="855">
        <f>L40</f>
        <v>46</v>
      </c>
      <c r="D45" s="856"/>
      <c r="E45" s="160" t="s">
        <v>377</v>
      </c>
      <c r="F45" s="853">
        <v>40</v>
      </c>
      <c r="G45" s="854"/>
      <c r="H45" s="160" t="s">
        <v>378</v>
      </c>
      <c r="I45" s="855">
        <f>C45/F45</f>
        <v>1.1499999999999999</v>
      </c>
      <c r="J45" s="856"/>
      <c r="K45" s="160" t="s">
        <v>379</v>
      </c>
      <c r="L45" s="857">
        <f>IF(C45&lt;40,1,ROUNDUP(I45,1))</f>
        <v>1.2000000000000002</v>
      </c>
      <c r="M45" s="858"/>
      <c r="N45" s="859"/>
      <c r="O45" s="156"/>
      <c r="P45" s="127"/>
      <c r="Q45" s="156"/>
      <c r="R45" s="860">
        <f>IF($Y$42="週",AA40,Y40)</f>
        <v>108</v>
      </c>
      <c r="S45" s="861"/>
      <c r="T45" s="861"/>
      <c r="U45" s="862"/>
      <c r="V45" s="160" t="s">
        <v>380</v>
      </c>
      <c r="W45" s="801">
        <f>IF($Y$42="週",$AV$5,$AZ$5)</f>
        <v>40</v>
      </c>
      <c r="X45" s="830"/>
      <c r="Y45" s="830"/>
      <c r="Z45" s="802"/>
      <c r="AA45" s="160" t="s">
        <v>381</v>
      </c>
      <c r="AB45" s="863">
        <f>ROUNDDOWN(R45/W45,1)</f>
        <v>2.7</v>
      </c>
      <c r="AC45" s="864"/>
      <c r="AD45" s="864"/>
      <c r="AE45" s="865"/>
      <c r="AF45" s="156"/>
      <c r="AG45" s="156"/>
      <c r="AH45" s="156"/>
      <c r="AI45" s="156"/>
      <c r="AJ45" s="868"/>
      <c r="AK45" s="868"/>
      <c r="AL45" s="868"/>
      <c r="AM45" s="868"/>
      <c r="AN45" s="162"/>
      <c r="AO45" s="837"/>
      <c r="AP45" s="837"/>
      <c r="AQ45" s="837"/>
      <c r="AR45" s="837"/>
      <c r="AS45" s="162"/>
      <c r="AT45" s="820"/>
      <c r="AU45" s="820"/>
      <c r="AV45" s="820"/>
      <c r="AW45" s="820"/>
      <c r="AX45" s="127"/>
      <c r="AY45" s="127"/>
      <c r="AZ45" s="125"/>
      <c r="BA45" s="125"/>
      <c r="BB45" s="125"/>
      <c r="BC45" s="125"/>
      <c r="BD45" s="125"/>
    </row>
    <row r="46" spans="1:56" ht="20.25" customHeight="1" x14ac:dyDescent="0.15">
      <c r="A46" s="125"/>
      <c r="B46" s="125"/>
      <c r="C46" s="121"/>
      <c r="D46" s="156"/>
      <c r="E46" s="156"/>
      <c r="F46" s="156"/>
      <c r="G46" s="156"/>
      <c r="H46" s="156"/>
      <c r="I46" s="156"/>
      <c r="J46" s="156"/>
      <c r="K46" s="156"/>
      <c r="L46" s="156" t="s">
        <v>229</v>
      </c>
      <c r="M46" s="156"/>
      <c r="N46" s="156"/>
      <c r="O46" s="156"/>
      <c r="P46" s="127"/>
      <c r="Q46" s="156"/>
      <c r="R46" s="156"/>
      <c r="S46" s="156"/>
      <c r="T46" s="156"/>
      <c r="U46" s="156"/>
      <c r="V46" s="156"/>
      <c r="W46" s="156"/>
      <c r="X46" s="156"/>
      <c r="Y46" s="156"/>
      <c r="Z46" s="156"/>
      <c r="AA46" s="157"/>
      <c r="AB46" s="156" t="s">
        <v>230</v>
      </c>
      <c r="AC46" s="156"/>
      <c r="AD46" s="156"/>
      <c r="AE46" s="156"/>
      <c r="AF46" s="156"/>
      <c r="AG46" s="156"/>
      <c r="AH46" s="156"/>
      <c r="AI46" s="156"/>
      <c r="AJ46" s="158"/>
      <c r="AK46" s="158"/>
      <c r="AL46" s="158"/>
      <c r="AM46" s="158"/>
      <c r="AN46" s="158"/>
      <c r="AO46" s="158"/>
      <c r="AP46" s="158"/>
      <c r="AQ46" s="158"/>
      <c r="AR46" s="158"/>
      <c r="AS46" s="159"/>
      <c r="AT46" s="158"/>
      <c r="AU46" s="158"/>
      <c r="AV46" s="158"/>
      <c r="AW46" s="158"/>
      <c r="AX46" s="127"/>
      <c r="AY46" s="127"/>
      <c r="AZ46" s="125"/>
      <c r="BA46" s="125"/>
      <c r="BB46" s="125"/>
      <c r="BC46" s="125"/>
      <c r="BD46" s="125"/>
    </row>
    <row r="47" spans="1:56" ht="20.25" customHeight="1" x14ac:dyDescent="0.15">
      <c r="A47" s="125"/>
      <c r="B47" s="125"/>
      <c r="C47" s="121" t="s">
        <v>231</v>
      </c>
      <c r="D47" s="156"/>
      <c r="E47" s="156"/>
      <c r="F47" s="156"/>
      <c r="G47" s="156"/>
      <c r="H47" s="156"/>
      <c r="I47" s="156"/>
      <c r="J47" s="156"/>
      <c r="K47" s="156"/>
      <c r="L47" s="156"/>
      <c r="M47" s="156"/>
      <c r="N47" s="156"/>
      <c r="O47" s="156"/>
      <c r="P47" s="127"/>
      <c r="Q47" s="156"/>
      <c r="R47" s="156" t="s">
        <v>232</v>
      </c>
      <c r="S47" s="156"/>
      <c r="T47" s="156"/>
      <c r="U47" s="156"/>
      <c r="V47" s="156"/>
      <c r="W47" s="156"/>
      <c r="X47" s="156"/>
      <c r="Y47" s="156"/>
      <c r="Z47" s="156"/>
      <c r="AA47" s="157"/>
      <c r="AB47" s="156"/>
      <c r="AC47" s="156"/>
      <c r="AD47" s="156"/>
      <c r="AE47" s="156"/>
      <c r="AF47" s="156"/>
      <c r="AG47" s="156"/>
      <c r="AH47" s="156"/>
      <c r="AI47" s="156"/>
      <c r="AJ47" s="156"/>
      <c r="AK47" s="171"/>
      <c r="AL47" s="172"/>
      <c r="AM47" s="172"/>
      <c r="AN47" s="156"/>
      <c r="AO47" s="156"/>
      <c r="AP47" s="156"/>
      <c r="AQ47" s="156"/>
      <c r="AR47" s="156"/>
      <c r="AS47" s="156"/>
      <c r="AT47" s="156"/>
      <c r="AU47" s="156"/>
      <c r="AV47" s="121"/>
      <c r="AW47" s="121"/>
      <c r="AX47" s="127"/>
      <c r="AY47" s="127"/>
      <c r="AZ47" s="125"/>
      <c r="BA47" s="125"/>
      <c r="BB47" s="125"/>
      <c r="BC47" s="125"/>
      <c r="BD47" s="125"/>
    </row>
    <row r="48" spans="1:56" ht="20.25" customHeight="1" x14ac:dyDescent="0.15">
      <c r="A48" s="125"/>
      <c r="B48" s="125"/>
      <c r="C48" s="121"/>
      <c r="D48" s="156" t="s">
        <v>233</v>
      </c>
      <c r="E48" s="156"/>
      <c r="F48" s="156"/>
      <c r="G48" s="156"/>
      <c r="H48" s="156"/>
      <c r="I48" s="156"/>
      <c r="J48" s="156"/>
      <c r="K48" s="156"/>
      <c r="L48" s="156"/>
      <c r="M48" s="156"/>
      <c r="N48" s="156"/>
      <c r="O48" s="156"/>
      <c r="P48" s="127"/>
      <c r="Q48" s="156"/>
      <c r="R48" s="156" t="s">
        <v>190</v>
      </c>
      <c r="S48" s="156"/>
      <c r="T48" s="156"/>
      <c r="U48" s="156"/>
      <c r="V48" s="156"/>
      <c r="W48" s="156"/>
      <c r="X48" s="156"/>
      <c r="Y48" s="156"/>
      <c r="Z48" s="156"/>
      <c r="AA48" s="157"/>
      <c r="AB48" s="160"/>
      <c r="AC48" s="160"/>
      <c r="AD48" s="160"/>
      <c r="AE48" s="160"/>
      <c r="AF48" s="156"/>
      <c r="AG48" s="156"/>
      <c r="AH48" s="156"/>
      <c r="AI48" s="156"/>
      <c r="AJ48" s="156"/>
      <c r="AK48" s="171"/>
      <c r="AL48" s="172"/>
      <c r="AM48" s="172"/>
      <c r="AN48" s="156"/>
      <c r="AO48" s="156"/>
      <c r="AP48" s="156"/>
      <c r="AQ48" s="156"/>
      <c r="AR48" s="156"/>
      <c r="AS48" s="156"/>
      <c r="AT48" s="156"/>
      <c r="AU48" s="156"/>
      <c r="AV48" s="121"/>
      <c r="AW48" s="121"/>
      <c r="AX48" s="127"/>
      <c r="AY48" s="127"/>
      <c r="AZ48" s="125"/>
      <c r="BA48" s="125"/>
      <c r="BB48" s="125"/>
      <c r="BC48" s="125"/>
      <c r="BD48" s="125"/>
    </row>
    <row r="49" spans="1:58" ht="20.25" customHeight="1" x14ac:dyDescent="0.15">
      <c r="A49" s="125"/>
      <c r="B49" s="125"/>
      <c r="C49" s="121" t="s">
        <v>234</v>
      </c>
      <c r="D49" s="156"/>
      <c r="E49" s="156"/>
      <c r="F49" s="156"/>
      <c r="G49" s="156"/>
      <c r="H49" s="156"/>
      <c r="I49" s="156"/>
      <c r="J49" s="156"/>
      <c r="K49" s="156"/>
      <c r="L49" s="156"/>
      <c r="M49" s="156"/>
      <c r="N49" s="156"/>
      <c r="O49" s="156"/>
      <c r="P49" s="127"/>
      <c r="Q49" s="156"/>
      <c r="R49" s="121" t="s">
        <v>235</v>
      </c>
      <c r="S49" s="121"/>
      <c r="T49" s="121"/>
      <c r="U49" s="121"/>
      <c r="V49" s="121"/>
      <c r="W49" s="156" t="s">
        <v>236</v>
      </c>
      <c r="X49" s="121"/>
      <c r="Y49" s="121"/>
      <c r="Z49" s="121"/>
      <c r="AA49" s="121"/>
      <c r="AB49" s="826" t="s">
        <v>193</v>
      </c>
      <c r="AC49" s="826"/>
      <c r="AD49" s="826"/>
      <c r="AE49" s="826"/>
      <c r="AF49" s="156"/>
      <c r="AG49" s="156"/>
      <c r="AH49" s="156"/>
      <c r="AI49" s="156"/>
      <c r="AJ49" s="156"/>
      <c r="AK49" s="171"/>
      <c r="AL49" s="172"/>
      <c r="AM49" s="172"/>
      <c r="AN49" s="156"/>
      <c r="AO49" s="156"/>
      <c r="AP49" s="156"/>
      <c r="AQ49" s="156"/>
      <c r="AR49" s="156"/>
      <c r="AS49" s="156"/>
      <c r="AT49" s="156"/>
      <c r="AU49" s="156"/>
      <c r="AV49" s="121"/>
      <c r="AW49" s="121"/>
      <c r="AX49" s="127"/>
      <c r="AY49" s="127"/>
      <c r="AZ49" s="125"/>
      <c r="BA49" s="125"/>
      <c r="BB49" s="125"/>
      <c r="BC49" s="125"/>
      <c r="BD49" s="125"/>
    </row>
    <row r="50" spans="1:58" ht="20.25" customHeight="1" x14ac:dyDescent="0.15">
      <c r="A50" s="125"/>
      <c r="B50" s="125"/>
      <c r="C50" s="121" t="s">
        <v>237</v>
      </c>
      <c r="D50" s="156"/>
      <c r="E50" s="156"/>
      <c r="F50" s="156"/>
      <c r="G50" s="156"/>
      <c r="H50" s="156"/>
      <c r="I50" s="156"/>
      <c r="J50" s="156"/>
      <c r="K50" s="156"/>
      <c r="L50" s="156"/>
      <c r="M50" s="156"/>
      <c r="N50" s="156"/>
      <c r="O50" s="156"/>
      <c r="P50" s="127"/>
      <c r="Q50" s="156"/>
      <c r="R50" s="801">
        <f>AE40</f>
        <v>2</v>
      </c>
      <c r="S50" s="830"/>
      <c r="T50" s="830"/>
      <c r="U50" s="802"/>
      <c r="V50" s="160" t="s">
        <v>382</v>
      </c>
      <c r="W50" s="863">
        <f>AB45</f>
        <v>2.7</v>
      </c>
      <c r="X50" s="864"/>
      <c r="Y50" s="864"/>
      <c r="Z50" s="865"/>
      <c r="AA50" s="160" t="s">
        <v>383</v>
      </c>
      <c r="AB50" s="869">
        <f>ROUNDDOWN(R50+W50,1)</f>
        <v>4.7</v>
      </c>
      <c r="AC50" s="870"/>
      <c r="AD50" s="870"/>
      <c r="AE50" s="871"/>
      <c r="AF50" s="156"/>
      <c r="AG50" s="156"/>
      <c r="AH50" s="156"/>
      <c r="AI50" s="156"/>
      <c r="AJ50" s="156"/>
      <c r="AK50" s="171"/>
      <c r="AL50" s="172"/>
      <c r="AM50" s="172"/>
      <c r="AN50" s="156"/>
      <c r="AO50" s="156"/>
      <c r="AP50" s="156"/>
      <c r="AQ50" s="156"/>
      <c r="AR50" s="156"/>
      <c r="AS50" s="156"/>
      <c r="AT50" s="156"/>
      <c r="AU50" s="156"/>
      <c r="AV50" s="121"/>
      <c r="AW50" s="121"/>
      <c r="AX50" s="127"/>
      <c r="AY50" s="127"/>
      <c r="AZ50" s="125"/>
      <c r="BA50" s="125"/>
      <c r="BB50" s="125"/>
      <c r="BC50" s="125"/>
      <c r="BD50" s="125"/>
    </row>
    <row r="51" spans="1:58" ht="20.25" customHeight="1" x14ac:dyDescent="0.15">
      <c r="A51" s="125"/>
      <c r="B51" s="125"/>
      <c r="C51" s="121" t="s">
        <v>239</v>
      </c>
      <c r="D51" s="155"/>
      <c r="E51" s="155"/>
      <c r="F51" s="121"/>
      <c r="G51" s="156"/>
      <c r="H51" s="156"/>
      <c r="I51" s="156"/>
      <c r="J51" s="156"/>
      <c r="K51" s="156"/>
      <c r="L51" s="156"/>
      <c r="M51" s="156"/>
      <c r="N51" s="156"/>
      <c r="O51" s="156"/>
      <c r="P51" s="127"/>
      <c r="Q51" s="156"/>
      <c r="R51" s="156"/>
      <c r="S51" s="156"/>
      <c r="T51" s="156"/>
      <c r="U51" s="156"/>
      <c r="V51" s="156"/>
      <c r="W51" s="156"/>
      <c r="X51" s="156"/>
      <c r="Y51" s="156"/>
      <c r="Z51" s="156"/>
      <c r="AA51" s="156"/>
      <c r="AB51" s="156"/>
      <c r="AC51" s="157"/>
      <c r="AD51" s="156"/>
      <c r="AE51" s="156"/>
      <c r="AF51" s="156"/>
      <c r="AG51" s="156"/>
      <c r="AH51" s="156"/>
      <c r="AI51" s="156"/>
      <c r="AJ51" s="156"/>
      <c r="AK51" s="171"/>
      <c r="AL51" s="172"/>
      <c r="AM51" s="172"/>
      <c r="AN51" s="156"/>
      <c r="AO51" s="156"/>
      <c r="AP51" s="156"/>
      <c r="AQ51" s="156"/>
      <c r="AR51" s="156"/>
      <c r="AS51" s="156"/>
      <c r="AT51" s="156"/>
      <c r="AU51" s="156"/>
      <c r="AV51" s="121"/>
      <c r="AW51" s="121"/>
      <c r="AX51" s="125"/>
      <c r="AY51" s="125"/>
      <c r="AZ51" s="125"/>
      <c r="BA51" s="125"/>
      <c r="BB51" s="125"/>
      <c r="BC51" s="125"/>
      <c r="BD51" s="125"/>
    </row>
    <row r="52" spans="1:58" ht="20.25" customHeight="1" x14ac:dyDescent="0.15">
      <c r="C52" s="246"/>
      <c r="D52" s="246"/>
      <c r="E52" s="245"/>
      <c r="F52" s="245"/>
      <c r="G52" s="245"/>
      <c r="H52" s="245"/>
      <c r="I52" s="245"/>
      <c r="J52" s="245"/>
      <c r="K52" s="245"/>
      <c r="L52" s="245"/>
      <c r="M52" s="245"/>
      <c r="N52" s="245"/>
      <c r="O52" s="245"/>
      <c r="P52" s="245"/>
      <c r="Q52" s="245"/>
      <c r="R52" s="245"/>
      <c r="S52" s="245"/>
      <c r="T52" s="246"/>
      <c r="U52" s="245"/>
      <c r="V52" s="245"/>
      <c r="W52" s="245"/>
      <c r="X52" s="245"/>
      <c r="Y52" s="245"/>
      <c r="Z52" s="245"/>
      <c r="AA52" s="245"/>
      <c r="AB52" s="245"/>
      <c r="AC52" s="245"/>
      <c r="AD52" s="245"/>
      <c r="AE52" s="245"/>
      <c r="AF52" s="245"/>
      <c r="AJ52" s="247"/>
      <c r="AK52" s="248"/>
      <c r="AL52" s="248"/>
      <c r="AM52" s="245"/>
      <c r="AN52" s="245"/>
      <c r="AO52" s="245"/>
      <c r="AP52" s="245"/>
      <c r="AQ52" s="245"/>
      <c r="AR52" s="245"/>
      <c r="AS52" s="245"/>
      <c r="AT52" s="245"/>
      <c r="AU52" s="245"/>
      <c r="AV52" s="245"/>
      <c r="AW52" s="245"/>
      <c r="AX52" s="245"/>
      <c r="AY52" s="245"/>
      <c r="AZ52" s="245"/>
      <c r="BA52" s="245"/>
      <c r="BB52" s="245"/>
      <c r="BC52" s="245"/>
      <c r="BD52" s="245"/>
      <c r="BE52" s="248"/>
    </row>
    <row r="53" spans="1:58" ht="20.25" customHeight="1" x14ac:dyDescent="0.15">
      <c r="A53" s="245"/>
      <c r="B53" s="245"/>
      <c r="C53" s="246"/>
      <c r="D53" s="246"/>
      <c r="E53" s="245"/>
      <c r="F53" s="245"/>
      <c r="G53" s="245"/>
      <c r="H53" s="245"/>
      <c r="I53" s="245"/>
      <c r="J53" s="245"/>
      <c r="K53" s="245"/>
      <c r="L53" s="245"/>
      <c r="M53" s="245"/>
      <c r="N53" s="245"/>
      <c r="O53" s="245"/>
      <c r="P53" s="245"/>
      <c r="Q53" s="245"/>
      <c r="R53" s="245"/>
      <c r="S53" s="245"/>
      <c r="T53" s="245"/>
      <c r="U53" s="246"/>
      <c r="V53" s="245"/>
      <c r="W53" s="245"/>
      <c r="X53" s="245"/>
      <c r="Y53" s="245"/>
      <c r="Z53" s="245"/>
      <c r="AA53" s="245"/>
      <c r="AB53" s="245"/>
      <c r="AC53" s="245"/>
      <c r="AD53" s="245"/>
      <c r="AE53" s="245"/>
      <c r="AF53" s="245"/>
      <c r="AG53" s="245"/>
      <c r="AK53" s="247"/>
      <c r="AL53" s="248"/>
      <c r="AM53" s="248"/>
      <c r="AN53" s="245"/>
      <c r="AO53" s="245"/>
      <c r="AP53" s="245"/>
      <c r="AQ53" s="245"/>
      <c r="AR53" s="245"/>
      <c r="AS53" s="245"/>
      <c r="AT53" s="245"/>
      <c r="AU53" s="245"/>
      <c r="AV53" s="245"/>
      <c r="AW53" s="245"/>
      <c r="AX53" s="245"/>
      <c r="AY53" s="245"/>
      <c r="AZ53" s="245"/>
      <c r="BA53" s="245"/>
      <c r="BB53" s="245"/>
      <c r="BC53" s="245"/>
      <c r="BD53" s="245"/>
      <c r="BE53" s="245"/>
      <c r="BF53" s="248"/>
    </row>
    <row r="54" spans="1:58" ht="20.25" customHeight="1" x14ac:dyDescent="0.15">
      <c r="A54" s="245"/>
      <c r="B54" s="245"/>
      <c r="C54" s="245"/>
      <c r="D54" s="246"/>
      <c r="E54" s="245"/>
      <c r="F54" s="245"/>
      <c r="G54" s="245"/>
      <c r="H54" s="245"/>
      <c r="I54" s="245"/>
      <c r="J54" s="245"/>
      <c r="K54" s="245"/>
      <c r="L54" s="245"/>
      <c r="M54" s="245"/>
      <c r="N54" s="245"/>
      <c r="O54" s="245"/>
      <c r="P54" s="245"/>
      <c r="Q54" s="245"/>
      <c r="R54" s="245"/>
      <c r="S54" s="245"/>
      <c r="T54" s="245"/>
      <c r="U54" s="246"/>
      <c r="V54" s="245"/>
      <c r="W54" s="245"/>
      <c r="X54" s="245"/>
      <c r="Y54" s="245"/>
      <c r="Z54" s="245"/>
      <c r="AA54" s="245"/>
      <c r="AB54" s="245"/>
      <c r="AC54" s="245"/>
      <c r="AD54" s="245"/>
      <c r="AE54" s="245"/>
      <c r="AF54" s="245"/>
      <c r="AG54" s="245"/>
      <c r="AK54" s="247"/>
      <c r="AL54" s="248"/>
      <c r="AM54" s="248"/>
      <c r="AN54" s="245"/>
      <c r="AO54" s="245"/>
      <c r="AP54" s="245"/>
      <c r="AQ54" s="245"/>
      <c r="AR54" s="245"/>
      <c r="AS54" s="245"/>
      <c r="AT54" s="245"/>
      <c r="AU54" s="245"/>
      <c r="AV54" s="245"/>
      <c r="AW54" s="245"/>
      <c r="AX54" s="245"/>
      <c r="AY54" s="245"/>
      <c r="AZ54" s="245"/>
      <c r="BA54" s="245"/>
      <c r="BB54" s="245"/>
      <c r="BC54" s="245"/>
      <c r="BD54" s="245"/>
      <c r="BE54" s="245"/>
      <c r="BF54" s="248"/>
    </row>
    <row r="55" spans="1:58" ht="20.25" customHeight="1" x14ac:dyDescent="0.15">
      <c r="A55" s="245"/>
      <c r="B55" s="245"/>
      <c r="C55" s="246"/>
      <c r="D55" s="246"/>
      <c r="E55" s="245"/>
      <c r="F55" s="245"/>
      <c r="G55" s="245"/>
      <c r="H55" s="245"/>
      <c r="I55" s="245"/>
      <c r="J55" s="245"/>
      <c r="K55" s="245"/>
      <c r="L55" s="245"/>
      <c r="M55" s="245"/>
      <c r="N55" s="245"/>
      <c r="O55" s="245"/>
      <c r="P55" s="245"/>
      <c r="Q55" s="245"/>
      <c r="R55" s="245"/>
      <c r="S55" s="245"/>
      <c r="T55" s="245"/>
      <c r="U55" s="246"/>
      <c r="V55" s="245"/>
      <c r="W55" s="245"/>
      <c r="X55" s="245"/>
      <c r="Y55" s="245"/>
      <c r="Z55" s="245"/>
      <c r="AA55" s="245"/>
      <c r="AB55" s="245"/>
      <c r="AC55" s="245"/>
      <c r="AD55" s="245"/>
      <c r="AE55" s="245"/>
      <c r="AF55" s="245"/>
      <c r="AG55" s="245"/>
      <c r="AK55" s="247"/>
      <c r="AL55" s="248"/>
      <c r="AM55" s="248"/>
      <c r="AN55" s="245"/>
      <c r="AO55" s="245"/>
      <c r="AP55" s="245"/>
      <c r="AQ55" s="245"/>
      <c r="AR55" s="245"/>
      <c r="AS55" s="245"/>
      <c r="AT55" s="245"/>
      <c r="AU55" s="245"/>
      <c r="AV55" s="245"/>
      <c r="AW55" s="245"/>
      <c r="AX55" s="245"/>
      <c r="AY55" s="245"/>
      <c r="AZ55" s="245"/>
      <c r="BA55" s="245"/>
      <c r="BB55" s="245"/>
      <c r="BC55" s="245"/>
      <c r="BD55" s="245"/>
      <c r="BE55" s="245"/>
      <c r="BF55" s="248"/>
    </row>
    <row r="56" spans="1:58" ht="20.25" customHeight="1" x14ac:dyDescent="0.15">
      <c r="C56" s="247"/>
      <c r="D56" s="247"/>
      <c r="E56" s="247"/>
      <c r="F56" s="247"/>
      <c r="G56" s="247"/>
      <c r="H56" s="247"/>
      <c r="I56" s="247"/>
      <c r="J56" s="247"/>
      <c r="K56" s="247"/>
      <c r="L56" s="247"/>
      <c r="M56" s="247"/>
      <c r="N56" s="247"/>
      <c r="O56" s="247"/>
      <c r="P56" s="247"/>
      <c r="Q56" s="247"/>
      <c r="R56" s="247"/>
      <c r="S56" s="247"/>
      <c r="T56" s="247"/>
      <c r="U56" s="248"/>
      <c r="V56" s="248"/>
      <c r="W56" s="247"/>
      <c r="X56" s="247"/>
      <c r="Y56" s="247"/>
      <c r="Z56" s="247"/>
      <c r="AA56" s="247"/>
      <c r="AB56" s="247"/>
      <c r="AC56" s="247"/>
      <c r="AD56" s="247"/>
      <c r="AE56" s="247"/>
      <c r="AF56" s="247"/>
      <c r="AG56" s="247"/>
      <c r="AH56" s="247"/>
      <c r="AI56" s="247"/>
      <c r="AJ56" s="247"/>
      <c r="AK56" s="247"/>
      <c r="AL56" s="248"/>
      <c r="AM56" s="248"/>
      <c r="AN56" s="245"/>
      <c r="AO56" s="245"/>
      <c r="AP56" s="245"/>
      <c r="AQ56" s="245"/>
      <c r="AR56" s="245"/>
      <c r="AS56" s="245"/>
      <c r="AT56" s="245"/>
      <c r="AU56" s="245"/>
      <c r="AV56" s="245"/>
      <c r="AW56" s="245"/>
      <c r="AX56" s="245"/>
      <c r="AY56" s="245"/>
      <c r="AZ56" s="245"/>
      <c r="BA56" s="245"/>
      <c r="BB56" s="245"/>
      <c r="BC56" s="245"/>
      <c r="BD56" s="245"/>
      <c r="BE56" s="245"/>
      <c r="BF56" s="248"/>
    </row>
    <row r="57" spans="1:58" ht="20.25" customHeight="1" x14ac:dyDescent="0.15">
      <c r="C57" s="247"/>
      <c r="D57" s="247"/>
      <c r="E57" s="247"/>
      <c r="F57" s="247"/>
      <c r="G57" s="247"/>
      <c r="H57" s="247"/>
      <c r="I57" s="247"/>
      <c r="J57" s="247"/>
      <c r="K57" s="247"/>
      <c r="L57" s="247"/>
      <c r="M57" s="247"/>
      <c r="N57" s="247"/>
      <c r="O57" s="247"/>
      <c r="P57" s="247"/>
      <c r="Q57" s="247"/>
      <c r="R57" s="247"/>
      <c r="S57" s="247"/>
      <c r="T57" s="247"/>
      <c r="U57" s="248"/>
      <c r="V57" s="248"/>
      <c r="W57" s="247"/>
      <c r="X57" s="247"/>
      <c r="Y57" s="247"/>
      <c r="Z57" s="247"/>
      <c r="AA57" s="247"/>
      <c r="AB57" s="247"/>
      <c r="AC57" s="247"/>
      <c r="AD57" s="247"/>
      <c r="AE57" s="247"/>
      <c r="AF57" s="247"/>
      <c r="AG57" s="247"/>
      <c r="AH57" s="247"/>
      <c r="AI57" s="247"/>
      <c r="AJ57" s="247"/>
      <c r="AK57" s="247"/>
      <c r="AL57" s="248"/>
      <c r="AM57" s="248"/>
      <c r="AN57" s="245"/>
      <c r="AO57" s="245"/>
      <c r="AP57" s="245"/>
      <c r="AQ57" s="245"/>
      <c r="AR57" s="245"/>
      <c r="AS57" s="245"/>
      <c r="AT57" s="245"/>
      <c r="AU57" s="245"/>
      <c r="AV57" s="245"/>
      <c r="AW57" s="245"/>
      <c r="AX57" s="245"/>
      <c r="AY57" s="245"/>
      <c r="AZ57" s="245"/>
      <c r="BA57" s="245"/>
      <c r="BB57" s="245"/>
      <c r="BC57" s="245"/>
      <c r="BD57" s="245"/>
      <c r="BE57" s="245"/>
      <c r="BF57" s="248"/>
    </row>
  </sheetData>
  <sheetProtection insertRows="0"/>
  <mergeCells count="253">
    <mergeCell ref="AB45:AE45"/>
    <mergeCell ref="AA40:AB40"/>
    <mergeCell ref="AE40:AF40"/>
    <mergeCell ref="AJ45:AM45"/>
    <mergeCell ref="AO45:AR45"/>
    <mergeCell ref="AT45:AW45"/>
    <mergeCell ref="AB49:AE49"/>
    <mergeCell ref="R50:U50"/>
    <mergeCell ref="W50:Z50"/>
    <mergeCell ref="AB50:AE50"/>
    <mergeCell ref="AS40:AT40"/>
    <mergeCell ref="Y42:Z42"/>
    <mergeCell ref="AB44:AE44"/>
    <mergeCell ref="AJ40:AK40"/>
    <mergeCell ref="AL40:AM40"/>
    <mergeCell ref="AN40:AO40"/>
    <mergeCell ref="AQ40:AR40"/>
    <mergeCell ref="L40:M40"/>
    <mergeCell ref="R40:S40"/>
    <mergeCell ref="T40:U40"/>
    <mergeCell ref="V40:W40"/>
    <mergeCell ref="Y40:Z40"/>
    <mergeCell ref="C45:D45"/>
    <mergeCell ref="F45:G45"/>
    <mergeCell ref="I45:J45"/>
    <mergeCell ref="L45:N45"/>
    <mergeCell ref="R45:U45"/>
    <mergeCell ref="W45:Z45"/>
    <mergeCell ref="AK38:AN38"/>
    <mergeCell ref="AQ38:AR38"/>
    <mergeCell ref="AS38:AT38"/>
    <mergeCell ref="N39:O39"/>
    <mergeCell ref="R39:S39"/>
    <mergeCell ref="T39:U39"/>
    <mergeCell ref="V39:W39"/>
    <mergeCell ref="Y39:Z39"/>
    <mergeCell ref="AA39:AB39"/>
    <mergeCell ref="AE39:AF39"/>
    <mergeCell ref="T38:U38"/>
    <mergeCell ref="V38:W38"/>
    <mergeCell ref="Y38:Z38"/>
    <mergeCell ref="AA38:AB38"/>
    <mergeCell ref="AE38:AF38"/>
    <mergeCell ref="AI38:AJ38"/>
    <mergeCell ref="AJ39:AK39"/>
    <mergeCell ref="AL39:AM39"/>
    <mergeCell ref="AN39:AO39"/>
    <mergeCell ref="AQ39:AR39"/>
    <mergeCell ref="AS39:AT39"/>
    <mergeCell ref="AA36:AB36"/>
    <mergeCell ref="C38:E38"/>
    <mergeCell ref="F38:G38"/>
    <mergeCell ref="H38:I38"/>
    <mergeCell ref="J38:K38"/>
    <mergeCell ref="L38:M38"/>
    <mergeCell ref="R38:S38"/>
    <mergeCell ref="R37:S37"/>
    <mergeCell ref="T37:U37"/>
    <mergeCell ref="V37:W37"/>
    <mergeCell ref="AS35:AT35"/>
    <mergeCell ref="AK36:AN36"/>
    <mergeCell ref="AQ36:AT36"/>
    <mergeCell ref="C37:E37"/>
    <mergeCell ref="F37:G37"/>
    <mergeCell ref="H37:I37"/>
    <mergeCell ref="J37:K37"/>
    <mergeCell ref="L37:M37"/>
    <mergeCell ref="AI37:AJ37"/>
    <mergeCell ref="AK37:AN37"/>
    <mergeCell ref="AQ37:AR37"/>
    <mergeCell ref="AS37:AT37"/>
    <mergeCell ref="Y37:Z37"/>
    <mergeCell ref="AA37:AB37"/>
    <mergeCell ref="AE37:AF37"/>
    <mergeCell ref="C36:E36"/>
    <mergeCell ref="F36:G36"/>
    <mergeCell ref="H36:I36"/>
    <mergeCell ref="J36:K36"/>
    <mergeCell ref="L36:M36"/>
    <mergeCell ref="R36:S36"/>
    <mergeCell ref="T36:U36"/>
    <mergeCell ref="V36:W36"/>
    <mergeCell ref="Y36:Z36"/>
    <mergeCell ref="Y35:Z35"/>
    <mergeCell ref="AA35:AB35"/>
    <mergeCell ref="L34:M34"/>
    <mergeCell ref="R34:S35"/>
    <mergeCell ref="T34:W34"/>
    <mergeCell ref="Y34:AB34"/>
    <mergeCell ref="AI34:AJ34"/>
    <mergeCell ref="AK34:AN34"/>
    <mergeCell ref="AI35:AJ35"/>
    <mergeCell ref="AK35:AN35"/>
    <mergeCell ref="AE36:AF36"/>
    <mergeCell ref="AI36:AJ36"/>
    <mergeCell ref="AY29:BD29"/>
    <mergeCell ref="C30:D30"/>
    <mergeCell ref="E30:F30"/>
    <mergeCell ref="G30:K30"/>
    <mergeCell ref="L30:O30"/>
    <mergeCell ref="AU30:AV30"/>
    <mergeCell ref="AW30:AX30"/>
    <mergeCell ref="AY30:BD30"/>
    <mergeCell ref="C29:D29"/>
    <mergeCell ref="E29:F29"/>
    <mergeCell ref="G29:K29"/>
    <mergeCell ref="L29:O29"/>
    <mergeCell ref="AU29:AV29"/>
    <mergeCell ref="AW29:AX29"/>
    <mergeCell ref="AS34:AT34"/>
    <mergeCell ref="C35:E35"/>
    <mergeCell ref="F35:G35"/>
    <mergeCell ref="H35:I35"/>
    <mergeCell ref="J35:K35"/>
    <mergeCell ref="L35:M35"/>
    <mergeCell ref="T35:U35"/>
    <mergeCell ref="V35:W35"/>
    <mergeCell ref="AY27:BD27"/>
    <mergeCell ref="C28:D28"/>
    <mergeCell ref="E28:F28"/>
    <mergeCell ref="G28:K28"/>
    <mergeCell ref="L28:O28"/>
    <mergeCell ref="AU28:AV28"/>
    <mergeCell ref="AW28:AX28"/>
    <mergeCell ref="AY28:BD28"/>
    <mergeCell ref="C27:D27"/>
    <mergeCell ref="E27:F27"/>
    <mergeCell ref="G27:K27"/>
    <mergeCell ref="L27:O27"/>
    <mergeCell ref="AU27:AV27"/>
    <mergeCell ref="AW27:AX27"/>
    <mergeCell ref="AY25:BD25"/>
    <mergeCell ref="C26:D26"/>
    <mergeCell ref="E26:F26"/>
    <mergeCell ref="G26:K26"/>
    <mergeCell ref="L26:O26"/>
    <mergeCell ref="AU26:AV26"/>
    <mergeCell ref="AW26:AX26"/>
    <mergeCell ref="AY26:BD26"/>
    <mergeCell ref="C25:D25"/>
    <mergeCell ref="E25:F25"/>
    <mergeCell ref="G25:K25"/>
    <mergeCell ref="L25:O25"/>
    <mergeCell ref="AU25:AV25"/>
    <mergeCell ref="AW25:AX25"/>
    <mergeCell ref="AY23:BD23"/>
    <mergeCell ref="C24:D24"/>
    <mergeCell ref="E24:F24"/>
    <mergeCell ref="G24:K24"/>
    <mergeCell ref="L24:O24"/>
    <mergeCell ref="AU24:AV24"/>
    <mergeCell ref="AW24:AX24"/>
    <mergeCell ref="AY24:BD24"/>
    <mergeCell ref="C23:D23"/>
    <mergeCell ref="E23:F23"/>
    <mergeCell ref="G23:K23"/>
    <mergeCell ref="L23:O23"/>
    <mergeCell ref="AU23:AV23"/>
    <mergeCell ref="AW23:AX23"/>
    <mergeCell ref="AY21:BD21"/>
    <mergeCell ref="C22:D22"/>
    <mergeCell ref="E22:F22"/>
    <mergeCell ref="G22:K22"/>
    <mergeCell ref="L22:O22"/>
    <mergeCell ref="AU22:AV22"/>
    <mergeCell ref="AW22:AX22"/>
    <mergeCell ref="AY22:BD22"/>
    <mergeCell ref="C21:D21"/>
    <mergeCell ref="E21:F21"/>
    <mergeCell ref="G21:K21"/>
    <mergeCell ref="L21:O21"/>
    <mergeCell ref="AU21:AV21"/>
    <mergeCell ref="AW21:AX21"/>
    <mergeCell ref="AY19:BD19"/>
    <mergeCell ref="C20:D20"/>
    <mergeCell ref="E20:F20"/>
    <mergeCell ref="G20:K20"/>
    <mergeCell ref="L20:O20"/>
    <mergeCell ref="AU20:AV20"/>
    <mergeCell ref="AW20:AX20"/>
    <mergeCell ref="AY20:BD20"/>
    <mergeCell ref="C19:D19"/>
    <mergeCell ref="E19:F19"/>
    <mergeCell ref="G19:K19"/>
    <mergeCell ref="L19:O19"/>
    <mergeCell ref="AU19:AV19"/>
    <mergeCell ref="AW19:AX19"/>
    <mergeCell ref="AY17:BD17"/>
    <mergeCell ref="C18:D18"/>
    <mergeCell ref="E18:F18"/>
    <mergeCell ref="G18:K18"/>
    <mergeCell ref="L18:O18"/>
    <mergeCell ref="AU18:AV18"/>
    <mergeCell ref="AW18:AX18"/>
    <mergeCell ref="AY18:BD18"/>
    <mergeCell ref="C17:D17"/>
    <mergeCell ref="E17:F17"/>
    <mergeCell ref="G17:K17"/>
    <mergeCell ref="L17:O17"/>
    <mergeCell ref="AU17:AV17"/>
    <mergeCell ref="AW17:AX17"/>
    <mergeCell ref="AY15:BD15"/>
    <mergeCell ref="C16:D16"/>
    <mergeCell ref="E16:F16"/>
    <mergeCell ref="G16:K16"/>
    <mergeCell ref="L16:O16"/>
    <mergeCell ref="AU16:AV16"/>
    <mergeCell ref="AW16:AX16"/>
    <mergeCell ref="AY16:BD16"/>
    <mergeCell ref="C15:D15"/>
    <mergeCell ref="E15:F15"/>
    <mergeCell ref="G15:K15"/>
    <mergeCell ref="L15:O15"/>
    <mergeCell ref="AU15:AV15"/>
    <mergeCell ref="AW15:AX15"/>
    <mergeCell ref="AY13:BD13"/>
    <mergeCell ref="C14:D14"/>
    <mergeCell ref="E14:F14"/>
    <mergeCell ref="G14:K14"/>
    <mergeCell ref="L14:O14"/>
    <mergeCell ref="AU14:AV14"/>
    <mergeCell ref="AW14:AX14"/>
    <mergeCell ref="AY14:BD14"/>
    <mergeCell ref="C13:D13"/>
    <mergeCell ref="E13:F13"/>
    <mergeCell ref="G13:K13"/>
    <mergeCell ref="L13:O13"/>
    <mergeCell ref="AU13:AV13"/>
    <mergeCell ref="AW13:AX13"/>
    <mergeCell ref="B8:B12"/>
    <mergeCell ref="C8:D12"/>
    <mergeCell ref="E8:F12"/>
    <mergeCell ref="G8:K12"/>
    <mergeCell ref="L8:O12"/>
    <mergeCell ref="P8:AT8"/>
    <mergeCell ref="AM1:BA1"/>
    <mergeCell ref="U2:V2"/>
    <mergeCell ref="X2:Y2"/>
    <mergeCell ref="AB2:AC2"/>
    <mergeCell ref="AM2:BA2"/>
    <mergeCell ref="AZ3:BC3"/>
    <mergeCell ref="AU8:AV12"/>
    <mergeCell ref="AW8:AX12"/>
    <mergeCell ref="AY8:BD12"/>
    <mergeCell ref="P9:V9"/>
    <mergeCell ref="W9:AC9"/>
    <mergeCell ref="AD9:AJ9"/>
    <mergeCell ref="AK9:AQ9"/>
    <mergeCell ref="AR9:AT9"/>
    <mergeCell ref="AZ4:BC4"/>
    <mergeCell ref="AV5:AW5"/>
    <mergeCell ref="AZ5:BA5"/>
    <mergeCell ref="AZ6:BA6"/>
  </mergeCells>
  <phoneticPr fontId="4"/>
  <conditionalFormatting sqref="P13:AX30">
    <cfRule type="expression" dxfId="3" priority="4">
      <formula>INDIRECT(ADDRESS(ROW(),COLUMN()))=TRUNC(INDIRECT(ADDRESS(ROW(),COLUMN())))</formula>
    </cfRule>
  </conditionalFormatting>
  <conditionalFormatting sqref="F36:M38">
    <cfRule type="expression" dxfId="2" priority="3">
      <formula>INDIRECT(ADDRESS(ROW(),COLUMN()))=TRUNC(INDIRECT(ADDRESS(ROW(),COLUMN())))</formula>
    </cfRule>
  </conditionalFormatting>
  <conditionalFormatting sqref="T36:AF40">
    <cfRule type="expression" dxfId="1" priority="2">
      <formula>INDIRECT(ADDRESS(ROW(),COLUMN()))=TRUNC(INDIRECT(ADDRESS(ROW(),COLUMN())))</formula>
    </cfRule>
  </conditionalFormatting>
  <conditionalFormatting sqref="R45:U45">
    <cfRule type="expression" dxfId="0" priority="1">
      <formula>INDIRECT(ADDRESS(ROW(),COLUMN()))=TRUNC(INDIRECT(ADDRESS(ROW(),COLUMN())))</formula>
    </cfRule>
  </conditionalFormatting>
  <dataValidations count="8">
    <dataValidation type="list" allowBlank="1" showInputMessage="1" showErrorMessage="1" sqref="AZ4">
      <formula1>"予定,実績,予定・実績"</formula1>
    </dataValidation>
    <dataValidation type="list" allowBlank="1" showInputMessage="1" sqref="E13:F30">
      <formula1>"A, B, C, D"</formula1>
    </dataValidation>
    <dataValidation type="list" errorStyle="warning" allowBlank="1" showInputMessage="1" error="リストにない場合のみ、入力してください。" sqref="G13:K30">
      <formula1>INDIRECT(C13)</formula1>
    </dataValidation>
    <dataValidation type="list" allowBlank="1" showInputMessage="1" sqref="C13:D30">
      <formula1>職種</formula1>
    </dataValidation>
    <dataValidation type="list" allowBlank="1" showInputMessage="1" showErrorMessage="1" sqref="F45">
      <formula1>"40,50"</formula1>
    </dataValidation>
    <dataValidation type="decimal" allowBlank="1" showInputMessage="1" showErrorMessage="1" error="入力可能範囲　32～40" sqref="AV5">
      <formula1>32</formula1>
      <formula2>40</formula2>
    </dataValidation>
    <dataValidation type="list" allowBlank="1" showInputMessage="1" showErrorMessage="1" sqref="Y42:Z42">
      <formula1>"週,暦月"</formula1>
    </dataValidation>
    <dataValidation type="list" allowBlank="1" showInputMessage="1" showErrorMessage="1" sqref="AZ3">
      <formula1>"４週,暦月"</formula1>
    </dataValidation>
  </dataValidations>
  <printOptions horizontalCentered="1"/>
  <pageMargins left="0.23622047244094491" right="0.23622047244094491" top="0.43307086614173229" bottom="0.27559055118110237" header="0.31496062992125984" footer="0.31496062992125984"/>
  <pageSetup paperSize="9" scale="32"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x14:formula1>
            <xm:f>'標準様式１ プルダウン・リスト '!$C$4:$C$8</xm:f>
          </x14:formula1>
          <xm:sqref>AM1:BA1</xm:sqref>
        </x14:dataValidation>
      </x14:dataValidations>
    </ext>
  </extLs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14</vt:i4>
      </vt:variant>
      <vt:variant>
        <vt:lpstr>名前付き一覧</vt:lpstr>
      </vt:variant>
      <vt:variant>
        <vt:i4>3</vt:i4>
      </vt:variant>
    </vt:vector>
  </HeadingPairs>
  <TitlesOfParts>
    <vt:vector baseType="lpstr" size="17">
      <vt:lpstr>指定更新申請提出書類一覧表（訪問型サービス）</vt:lpstr>
      <vt:lpstr>別紙様式第三号（五）指定更新申請書</vt:lpstr>
      <vt:lpstr>付表第三号（一）訪問型サービス事業所の指定等に係る記載事項</vt:lpstr>
      <vt:lpstr>（参考）付表第三号（一）記載事項記入欄不足時の資料</vt:lpstr>
      <vt:lpstr>標準様式１ 訪問型サービス（１枚版）</vt:lpstr>
      <vt:lpstr>標準様式１ 訪問型サービス（100名）</vt:lpstr>
      <vt:lpstr>標準様式１ 記入方法 </vt:lpstr>
      <vt:lpstr>標準様式１ プルダウン・リスト </vt:lpstr>
      <vt:lpstr>標準様式１ 【記載例】訪問型サービス</vt:lpstr>
      <vt:lpstr>標準様式2 平面図</vt:lpstr>
      <vt:lpstr>標準様式２　平面図（記載例）</vt:lpstr>
      <vt:lpstr>標準様式４ 苦情を処理するために講ずる措置の概要</vt:lpstr>
      <vt:lpstr>標準様式４　苦情を処理するために講ずる措置の概要（記載例）</vt:lpstr>
      <vt:lpstr>標準様式5 誓約書</vt:lpstr>
      <vt:lpstr>サービス提供責任者</vt:lpstr>
      <vt:lpstr>管理者</vt:lpstr>
      <vt:lpstr>訪問介護員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2024-04-14T09:41:27Z</dcterms:created>
  <dcterms:modified xsi:type="dcterms:W3CDTF">2026-03-31T06:03:21Z</dcterms:modified>
</cp:coreProperties>
</file>